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Un-fs01\ビジネス科学等支援室\会計係\065 財産貸付\■財産貸付（学外）関係\■様式等\□HP掲載用（様式、案内文）\6.　申請書について\【筑波大学】教室使用願・短期財産貸付申込書\"/>
    </mc:Choice>
  </mc:AlternateContent>
  <xr:revisionPtr revIDLastSave="0" documentId="13_ncr:1_{5A5988F4-03A3-401F-B136-B51D82BACBE7}" xr6:coauthVersionLast="47" xr6:coauthVersionMax="47" xr10:uidLastSave="{00000000-0000-0000-0000-000000000000}"/>
  <bookViews>
    <workbookView xWindow="-120" yWindow="-120" windowWidth="29040" windowHeight="15720" xr2:uid="{00000000-000D-0000-FFFF-FFFF00000000}"/>
  </bookViews>
  <sheets>
    <sheet name="①使用願" sheetId="1" r:id="rId1"/>
    <sheet name="②‐1　短期財産貸付申込書" sheetId="3" r:id="rId2"/>
    <sheet name="②‐2財産貸付申込書 (※月を跨ぐ申請時に分けて申請ください)" sheetId="13" r:id="rId3"/>
    <sheet name="サンプル" sheetId="12" r:id="rId4"/>
    <sheet name="Sheet" sheetId="2" r:id="rId5"/>
  </sheets>
  <definedNames>
    <definedName name="_xlnm.Print_Area" localSheetId="0">①使用願!$A$1:$N$48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3" l="1"/>
  <c r="E28" i="1"/>
  <c r="G28" i="1"/>
  <c r="D28" i="1"/>
  <c r="I28" i="1"/>
  <c r="L28" i="1"/>
  <c r="M28" i="1"/>
  <c r="C32" i="13" l="1"/>
  <c r="C31" i="13"/>
  <c r="I32" i="13"/>
  <c r="I31" i="13"/>
  <c r="J31" i="13" s="1"/>
  <c r="I30" i="13"/>
  <c r="I29" i="13"/>
  <c r="I28" i="13"/>
  <c r="G32" i="13"/>
  <c r="G31" i="13"/>
  <c r="G30" i="13"/>
  <c r="J30" i="13" s="1"/>
  <c r="G29" i="13"/>
  <c r="G28" i="13"/>
  <c r="E32" i="13"/>
  <c r="E31" i="13"/>
  <c r="E30" i="13"/>
  <c r="E29" i="13"/>
  <c r="E28" i="13"/>
  <c r="G9" i="13"/>
  <c r="G10" i="13"/>
  <c r="G7" i="13"/>
  <c r="G12" i="3"/>
  <c r="G10" i="3"/>
  <c r="G9" i="3"/>
  <c r="G7" i="3"/>
  <c r="M29" i="1"/>
  <c r="M30" i="1"/>
  <c r="J32" i="13" l="1"/>
  <c r="J28" i="13"/>
  <c r="J29" i="13"/>
  <c r="K15" i="1"/>
  <c r="K16" i="1"/>
  <c r="K17" i="1"/>
  <c r="K18" i="1"/>
  <c r="K14" i="1"/>
  <c r="K28" i="1" s="1"/>
  <c r="I23" i="1" l="1"/>
  <c r="L29" i="1"/>
  <c r="L30" i="1"/>
  <c r="L31" i="1"/>
  <c r="M31" i="1"/>
  <c r="L32" i="1"/>
  <c r="M32" i="1"/>
  <c r="K29" i="1"/>
  <c r="K30" i="1"/>
  <c r="I29" i="1"/>
  <c r="I30" i="1"/>
  <c r="I31" i="1"/>
  <c r="I32" i="1"/>
  <c r="D29" i="1"/>
  <c r="D30" i="1"/>
  <c r="D31" i="1"/>
  <c r="D32" i="1"/>
  <c r="E29" i="1"/>
  <c r="E30" i="1"/>
  <c r="E31" i="1"/>
  <c r="E32" i="1"/>
  <c r="G29" i="1"/>
  <c r="G30" i="1"/>
  <c r="G31" i="1"/>
  <c r="G32" i="1"/>
  <c r="I32" i="3" l="1"/>
  <c r="I31" i="3"/>
  <c r="I30" i="3"/>
  <c r="I29" i="3"/>
  <c r="I28" i="3"/>
  <c r="G32" i="3"/>
  <c r="H32" i="3" s="1"/>
  <c r="G31" i="3"/>
  <c r="G30" i="3"/>
  <c r="H30" i="3" s="1"/>
  <c r="G29" i="3"/>
  <c r="H29" i="3" s="1"/>
  <c r="G28" i="3"/>
  <c r="E32" i="3"/>
  <c r="E31" i="3"/>
  <c r="E30" i="3"/>
  <c r="E29" i="3"/>
  <c r="E28" i="3"/>
  <c r="D32" i="13"/>
  <c r="D31" i="13"/>
  <c r="C30" i="13"/>
  <c r="D30" i="13" s="1"/>
  <c r="C29" i="13"/>
  <c r="D29" i="13" s="1"/>
  <c r="C28" i="13"/>
  <c r="D28" i="13" s="1"/>
  <c r="D24" i="13"/>
  <c r="D22" i="13"/>
  <c r="G12" i="13"/>
  <c r="G11" i="13"/>
  <c r="I3" i="13"/>
  <c r="D22" i="3"/>
  <c r="C32" i="3"/>
  <c r="D32" i="3" s="1"/>
  <c r="D24" i="3"/>
  <c r="C29" i="3"/>
  <c r="D29" i="3" s="1"/>
  <c r="C30" i="3"/>
  <c r="D30" i="3" s="1"/>
  <c r="C31" i="3"/>
  <c r="D31" i="3" s="1"/>
  <c r="C35" i="3"/>
  <c r="K31" i="1" l="1"/>
  <c r="J31" i="3"/>
  <c r="F32" i="13"/>
  <c r="K32" i="1"/>
  <c r="J29" i="3"/>
  <c r="J30" i="3"/>
  <c r="H31" i="3"/>
  <c r="J32" i="3"/>
  <c r="F28" i="13"/>
  <c r="J28" i="3"/>
  <c r="H28" i="3"/>
  <c r="C35" i="13"/>
  <c r="F30" i="13"/>
  <c r="F29" i="13"/>
  <c r="F31" i="13"/>
  <c r="D23" i="13"/>
  <c r="F28" i="3"/>
  <c r="F31" i="3"/>
  <c r="F30" i="3"/>
  <c r="F29" i="3"/>
  <c r="F32" i="3"/>
  <c r="C28" i="3" l="1"/>
  <c r="D28" i="3" s="1"/>
  <c r="D23" i="3" s="1"/>
  <c r="G11" i="3"/>
  <c r="D26" i="1"/>
</calcChain>
</file>

<file path=xl/sharedStrings.xml><?xml version="1.0" encoding="utf-8"?>
<sst xmlns="http://schemas.openxmlformats.org/spreadsheetml/2006/main" count="316" uniqueCount="190">
  <si>
    <t>:</t>
    <phoneticPr fontId="2"/>
  </si>
  <si>
    <t>教職員OB</t>
    <rPh sb="0" eb="3">
      <t>キョウショクイン</t>
    </rPh>
    <phoneticPr fontId="2"/>
  </si>
  <si>
    <t>共催申請の有無</t>
    <rPh sb="0" eb="2">
      <t>キョウサイ</t>
    </rPh>
    <rPh sb="2" eb="4">
      <t>シンセイ</t>
    </rPh>
    <rPh sb="5" eb="7">
      <t>ウム</t>
    </rPh>
    <phoneticPr fontId="2"/>
  </si>
  <si>
    <t>後援申請の有無</t>
    <rPh sb="0" eb="2">
      <t>コウエン</t>
    </rPh>
    <rPh sb="2" eb="4">
      <t>シンセイ</t>
    </rPh>
    <rPh sb="5" eb="7">
      <t>ウム</t>
    </rPh>
    <phoneticPr fontId="2"/>
  </si>
  <si>
    <t>担当受付印</t>
    <rPh sb="0" eb="2">
      <t>タントウ</t>
    </rPh>
    <rPh sb="2" eb="4">
      <t>ウケツケ</t>
    </rPh>
    <rPh sb="4" eb="5">
      <t>イン</t>
    </rPh>
    <phoneticPr fontId="2"/>
  </si>
  <si>
    <t>会計受付印</t>
    <rPh sb="0" eb="2">
      <t>カイケイ</t>
    </rPh>
    <rPh sb="2" eb="4">
      <t>ウケツケ</t>
    </rPh>
    <rPh sb="4" eb="5">
      <t>イン</t>
    </rPh>
    <phoneticPr fontId="2"/>
  </si>
  <si>
    <t>※きりとり線以下もご記入ください。</t>
    <rPh sb="5" eb="6">
      <t>セン</t>
    </rPh>
    <rPh sb="6" eb="8">
      <t>イカ</t>
    </rPh>
    <rPh sb="10" eb="12">
      <t>キニュウ</t>
    </rPh>
    <phoneticPr fontId="2"/>
  </si>
  <si>
    <t>申請者名</t>
    <rPh sb="0" eb="2">
      <t>シンセイ</t>
    </rPh>
    <rPh sb="2" eb="3">
      <t>シャ</t>
    </rPh>
    <rPh sb="3" eb="4">
      <t>メイ</t>
    </rPh>
    <phoneticPr fontId="2"/>
  </si>
  <si>
    <t>筑波大学</t>
    <rPh sb="0" eb="4">
      <t>ツクバダイガク</t>
    </rPh>
    <phoneticPr fontId="1"/>
  </si>
  <si>
    <t>外部</t>
    <rPh sb="0" eb="2">
      <t>ガイブ</t>
    </rPh>
    <phoneticPr fontId="1"/>
  </si>
  <si>
    <t>不明</t>
    <rPh sb="0" eb="2">
      <t>フメイ</t>
    </rPh>
    <phoneticPr fontId="1"/>
  </si>
  <si>
    <t>※右枠よりご選択下さい。</t>
    <rPh sb="1" eb="2">
      <t>ミギ</t>
    </rPh>
    <rPh sb="2" eb="3">
      <t>ワク</t>
    </rPh>
    <rPh sb="6" eb="8">
      <t>センタク</t>
    </rPh>
    <rPh sb="8" eb="9">
      <t>クダ</t>
    </rPh>
    <phoneticPr fontId="1"/>
  </si>
  <si>
    <t>主催元</t>
    <rPh sb="0" eb="3">
      <t>シュサイモト</t>
    </rPh>
    <phoneticPr fontId="1"/>
  </si>
  <si>
    <t>年</t>
    <phoneticPr fontId="1"/>
  </si>
  <si>
    <t>火曜</t>
    <rPh sb="0" eb="2">
      <t>カヨウ</t>
    </rPh>
    <phoneticPr fontId="1"/>
  </si>
  <si>
    <t>月曜</t>
    <rPh sb="0" eb="2">
      <t>ゲツヨウ</t>
    </rPh>
    <phoneticPr fontId="1"/>
  </si>
  <si>
    <t>水曜</t>
    <rPh sb="0" eb="2">
      <t>スイヨウ</t>
    </rPh>
    <phoneticPr fontId="1"/>
  </si>
  <si>
    <t>木曜</t>
    <rPh sb="0" eb="2">
      <t>モクヨウ</t>
    </rPh>
    <phoneticPr fontId="1"/>
  </si>
  <si>
    <t>金曜</t>
    <rPh sb="0" eb="2">
      <t>キンヨウ</t>
    </rPh>
    <phoneticPr fontId="1"/>
  </si>
  <si>
    <t>土曜</t>
    <rPh sb="0" eb="2">
      <t>ドヨウ</t>
    </rPh>
    <phoneticPr fontId="1"/>
  </si>
  <si>
    <t>日曜</t>
    <rPh sb="0" eb="2">
      <t>ニチヨウ</t>
    </rPh>
    <phoneticPr fontId="1"/>
  </si>
  <si>
    <t>　下記の事項を遵守したうえで、東京キャンパス教室の使用を申請いたします。</t>
    <phoneticPr fontId="1"/>
  </si>
  <si>
    <t>国立大学法人筑波大学</t>
  </si>
  <si>
    <t>　　　財産管理役 殿</t>
  </si>
  <si>
    <t xml:space="preserve">                                  借受人（請求書の宛名）</t>
  </si>
  <si>
    <t>　　　　　　　　　　　　　　　　　　　　</t>
  </si>
  <si>
    <t>　　　　　　　　　　　　　　　　　　　印</t>
  </si>
  <si>
    <t>短 期 財 産 貸 付 申 込 書（不動産）</t>
  </si>
  <si>
    <t>下記のとおり財産を使用したく、国立大学法人筑波大学財産管理規則第１３条の規定に基づき申込みます。</t>
  </si>
  <si>
    <t>記</t>
  </si>
  <si>
    <t>１  使用財産</t>
  </si>
  <si>
    <t>（１） 所在地　</t>
  </si>
  <si>
    <t>（２） 区　分　</t>
  </si>
  <si>
    <t>２  使用目的　　</t>
  </si>
  <si>
    <t>３  使用期間　　</t>
  </si>
  <si>
    <t>部屋名</t>
  </si>
  <si>
    <t>面積</t>
  </si>
  <si>
    <t>使用日</t>
  </si>
  <si>
    <t>使用時間</t>
  </si>
  <si>
    <t>時間数</t>
  </si>
  <si>
    <t>～</t>
  </si>
  <si>
    <t>　上記で項目が足りない場合は、別紙により記載のこと。</t>
  </si>
  <si>
    <t>４  使用予定人数</t>
  </si>
  <si>
    <t>注１.借受人欄に記入した内容（住所・団体名・代表者）がそのまま請求書の宛名になるため、請求書に代表者名の記載が不要な場合は記入しないこと。</t>
  </si>
  <si>
    <t>注２.区分は、土地、建物又はその他のいずれかを記入する。なお、土地又は建物の場合には使用場所、その他の場合には使用財産名を附記すること。</t>
  </si>
  <si>
    <t>注３.数量は、土地及び建物の場合には使用面積、その他の場合には台数等を記入する。</t>
  </si>
  <si>
    <t>※使用財産管理事務部局担当者記入欄</t>
  </si>
  <si>
    <t>財産管理代行者</t>
  </si>
  <si>
    <t>使用財産管理事務部局</t>
  </si>
  <si>
    <t>冷 房 使 用 希 望</t>
  </si>
  <si>
    <t>暖 房 使 用 希 望</t>
  </si>
  <si>
    <t>記入例</t>
  </si>
  <si>
    <t>財産管理役　 殿</t>
  </si>
  <si>
    <t>１A棟 A201</t>
  </si>
  <si>
    <t>125　㎡</t>
  </si>
  <si>
    <t>　R3年10月31日(日)</t>
  </si>
  <si>
    <t>　9：00　　</t>
  </si>
  <si>
    <t>　8時間</t>
  </si>
  <si>
    <t>〇〇〇〇系長</t>
  </si>
  <si>
    <t>○○○○支援室○○担当</t>
  </si>
  <si>
    <t>個別冷暖房使用の有無</t>
  </si>
  <si>
    <t>（該当に○のこと）</t>
  </si>
  <si>
    <t>個 別 冷 房 使 用</t>
  </si>
  <si>
    <t>個 別 暖 房 使 用</t>
  </si>
  <si>
    <t>記入例（駐車場のみの場合）</t>
  </si>
  <si>
    <t>台数</t>
  </si>
  <si>
    <t>南地区駐車場</t>
  </si>
  <si>
    <t>○○台</t>
  </si>
  <si>
    <t>R3年10月31日(日)</t>
  </si>
  <si>
    <t>　　8時間</t>
  </si>
  <si>
    <t>駐車場の財産管理事務部局は施設部のため以下未記入</t>
  </si>
  <si>
    <t xml:space="preserve">団体名･代表者　　　　　　　　　　　　　 </t>
  </si>
  <si>
    <t>財産管理規則　別表第３（　　　）該当</t>
  </si>
  <si>
    <t>住　所　〒***-****　　　　　　　　　　　</t>
  </si>
  <si>
    <t>　　　　東京都○○○○○○○　　　　　　</t>
  </si>
  <si>
    <t>担当者　筑波大学○○系　○○　○○　</t>
  </si>
  <si>
    <t>連絡先（TEL） 内線〇〇〇〇　　　　　　　</t>
  </si>
  <si>
    <t>（１） 所在地　つくば市天王台１－１－１</t>
  </si>
  <si>
    <t>（２） 区　分　建物</t>
  </si>
  <si>
    <t>（３） 数　量　125㎡</t>
  </si>
  <si>
    <t>２  使用目的　　日本○○学会第○○回関東大会開催のため</t>
  </si>
  <si>
    <t>　　　　　　　　（適宜使用目的の確認できる資料を添付）</t>
  </si>
  <si>
    <t xml:space="preserve">      　　　100　人　　　　　　　　　　　　　　　　　　　　　　　　</t>
  </si>
  <si>
    <t>財産管理規則　別表第３（　＃　）該当</t>
  </si>
  <si>
    <t>担当者　筑波大学○○研究科　○○　○○　</t>
  </si>
  <si>
    <t>（２） 区　分　土地</t>
  </si>
  <si>
    <t>（３） 数　量　125㎡（＠12.5㎡ｘ10台）</t>
  </si>
  <si>
    <t xml:space="preserve">      　　　10　人　　　　　　　　　　　　　　　　　　　　　　　</t>
  </si>
  <si>
    <t>人</t>
    <rPh sb="0" eb="1">
      <t>ニン</t>
    </rPh>
    <phoneticPr fontId="1"/>
  </si>
  <si>
    <t>利用者合計</t>
    <rPh sb="0" eb="2">
      <t>リヨウ</t>
    </rPh>
    <rPh sb="2" eb="3">
      <t>シャ</t>
    </rPh>
    <rPh sb="3" eb="5">
      <t>ゴウケイ</t>
    </rPh>
    <phoneticPr fontId="1"/>
  </si>
  <si>
    <t>区分</t>
    <rPh sb="0" eb="2">
      <t>クブン</t>
    </rPh>
    <phoneticPr fontId="1"/>
  </si>
  <si>
    <t>※希望場所検討にあたり、HP内の以下をご参照ください。
対象施設：【筑波大学】教室・設備等一覧</t>
    <phoneticPr fontId="1"/>
  </si>
  <si>
    <t>月</t>
    <phoneticPr fontId="1"/>
  </si>
  <si>
    <t>日</t>
    <phoneticPr fontId="1"/>
  </si>
  <si>
    <t>対象室等</t>
    <rPh sb="0" eb="3">
      <t>タイショウシツ</t>
    </rPh>
    <rPh sb="3" eb="4">
      <t>トウ</t>
    </rPh>
    <phoneticPr fontId="1"/>
  </si>
  <si>
    <t>単価（税込）</t>
    <rPh sb="0" eb="2">
      <t>タンカ</t>
    </rPh>
    <rPh sb="3" eb="5">
      <t>ゼイコ</t>
    </rPh>
    <phoneticPr fontId="1"/>
  </si>
  <si>
    <t>使用目的：</t>
    <rPh sb="0" eb="2">
      <t>シヨウ</t>
    </rPh>
    <rPh sb="2" eb="4">
      <t>モクテキ</t>
    </rPh>
    <phoneticPr fontId="2"/>
  </si>
  <si>
    <t>①</t>
    <phoneticPr fontId="1"/>
  </si>
  <si>
    <t>②</t>
    <phoneticPr fontId="1"/>
  </si>
  <si>
    <t>③</t>
    <phoneticPr fontId="1"/>
  </si>
  <si>
    <t>④</t>
    <phoneticPr fontId="1"/>
  </si>
  <si>
    <t>学内者人数</t>
    <rPh sb="0" eb="2">
      <t>ガクナイ</t>
    </rPh>
    <rPh sb="2" eb="3">
      <t>シャ</t>
    </rPh>
    <rPh sb="3" eb="5">
      <t>ニンズ</t>
    </rPh>
    <phoneticPr fontId="2"/>
  </si>
  <si>
    <t>学外者人数</t>
    <rPh sb="0" eb="2">
      <t>ガクガイ</t>
    </rPh>
    <rPh sb="2" eb="3">
      <t>シャ</t>
    </rPh>
    <rPh sb="3" eb="5">
      <t>ニンズウ</t>
    </rPh>
    <phoneticPr fontId="2"/>
  </si>
  <si>
    <t>使用人数：</t>
    <rPh sb="0" eb="2">
      <t>シヨウ</t>
    </rPh>
    <rPh sb="2" eb="4">
      <t>ニンズウ</t>
    </rPh>
    <phoneticPr fontId="2"/>
  </si>
  <si>
    <t>・</t>
    <phoneticPr fontId="1"/>
  </si>
  <si>
    <t>申請日：</t>
    <rPh sb="0" eb="2">
      <t>シンセイ</t>
    </rPh>
    <rPh sb="2" eb="3">
      <t>ヒ</t>
    </rPh>
    <phoneticPr fontId="2"/>
  </si>
  <si>
    <t>有　・　無</t>
    <phoneticPr fontId="1"/>
  </si>
  <si>
    <r>
      <t xml:space="preserve">※事務記入欄
</t>
    </r>
    <r>
      <rPr>
        <sz val="8"/>
        <color theme="1"/>
        <rFont val="ＭＳ ゴシック"/>
        <family val="3"/>
        <charset val="128"/>
      </rPr>
      <t>使用料の有無</t>
    </r>
    <phoneticPr fontId="1"/>
  </si>
  <si>
    <t>　問合先：筑波大学社会人大学院等支援室(教室等管理担当)</t>
    <rPh sb="1" eb="3">
      <t>トイアワ</t>
    </rPh>
    <rPh sb="3" eb="4">
      <t>サキ</t>
    </rPh>
    <phoneticPr fontId="1"/>
  </si>
  <si>
    <t>116講義室(42)</t>
    <rPh sb="3" eb="6">
      <t>コウギシツ</t>
    </rPh>
    <phoneticPr fontId="1"/>
  </si>
  <si>
    <t>117講義室(42)</t>
    <rPh sb="3" eb="6">
      <t>コウギシツ</t>
    </rPh>
    <phoneticPr fontId="1"/>
  </si>
  <si>
    <t>118講義室(42)</t>
    <rPh sb="3" eb="6">
      <t>コウギシツ</t>
    </rPh>
    <phoneticPr fontId="1"/>
  </si>
  <si>
    <t>119講義室(90)</t>
    <rPh sb="3" eb="6">
      <t>コウギシツ</t>
    </rPh>
    <phoneticPr fontId="1"/>
  </si>
  <si>
    <t>120講義室(90)</t>
    <rPh sb="3" eb="6">
      <t>コウギシツ</t>
    </rPh>
    <phoneticPr fontId="1"/>
  </si>
  <si>
    <t>121講義室(50)</t>
    <rPh sb="3" eb="6">
      <t>コウギシツ</t>
    </rPh>
    <phoneticPr fontId="1"/>
  </si>
  <si>
    <t>122講義室(60)</t>
    <rPh sb="3" eb="6">
      <t>コウギシツ</t>
    </rPh>
    <phoneticPr fontId="1"/>
  </si>
  <si>
    <t>134講義室(210)</t>
    <rPh sb="3" eb="6">
      <t>コウギシツ</t>
    </rPh>
    <phoneticPr fontId="1"/>
  </si>
  <si>
    <t>320講義室(33)</t>
    <rPh sb="3" eb="6">
      <t>コウギシツ</t>
    </rPh>
    <phoneticPr fontId="1"/>
  </si>
  <si>
    <t>622会議室(12)</t>
    <rPh sb="3" eb="6">
      <t>カイギシツ</t>
    </rPh>
    <phoneticPr fontId="1"/>
  </si>
  <si>
    <t>623ゼミ室(10)</t>
    <rPh sb="5" eb="6">
      <t>シツ</t>
    </rPh>
    <phoneticPr fontId="1"/>
  </si>
  <si>
    <t>651ゼミ室(18)</t>
    <rPh sb="5" eb="6">
      <t>シツ</t>
    </rPh>
    <phoneticPr fontId="1"/>
  </si>
  <si>
    <t>652ゼミ室(18)</t>
    <rPh sb="5" eb="6">
      <t>シツ</t>
    </rPh>
    <phoneticPr fontId="1"/>
  </si>
  <si>
    <t>⑤</t>
    <phoneticPr fontId="1"/>
  </si>
  <si>
    <t>主催元</t>
    <rPh sb="0" eb="2">
      <t>シュサイ</t>
    </rPh>
    <rPh sb="2" eb="3">
      <t>モト</t>
    </rPh>
    <phoneticPr fontId="1"/>
  </si>
  <si>
    <t>建物</t>
    <rPh sb="0" eb="2">
      <t>タテモノ</t>
    </rPh>
    <phoneticPr fontId="1"/>
  </si>
  <si>
    <t>その他</t>
    <rPh sb="2" eb="3">
      <t>タ</t>
    </rPh>
    <phoneticPr fontId="1"/>
  </si>
  <si>
    <t>ビジネスサイエンス系長</t>
    <rPh sb="9" eb="11">
      <t>ケイチョウ</t>
    </rPh>
    <phoneticPr fontId="1"/>
  </si>
  <si>
    <t>社会人大学院等支援室会計担当</t>
    <rPh sb="0" eb="3">
      <t>シャカイジン</t>
    </rPh>
    <rPh sb="3" eb="6">
      <t>ダイガクイン</t>
    </rPh>
    <rPh sb="6" eb="7">
      <t>ナド</t>
    </rPh>
    <rPh sb="7" eb="10">
      <t>シエンシツ</t>
    </rPh>
    <rPh sb="10" eb="12">
      <t>カイケイ</t>
    </rPh>
    <rPh sb="12" eb="14">
      <t>タントウ</t>
    </rPh>
    <phoneticPr fontId="1"/>
  </si>
  <si>
    <t>使用財産管理事務
部局</t>
    <phoneticPr fontId="1"/>
  </si>
  <si>
    <t>印</t>
    <rPh sb="0" eb="1">
      <t>イン</t>
    </rPh>
    <phoneticPr fontId="1"/>
  </si>
  <si>
    <t>(使用目的を明確に証明できる資料を添付)</t>
    <rPh sb="1" eb="3">
      <t>シヨウ</t>
    </rPh>
    <rPh sb="3" eb="5">
      <t>モクテキ</t>
    </rPh>
    <rPh sb="6" eb="8">
      <t>メイカク</t>
    </rPh>
    <rPh sb="9" eb="11">
      <t>ショウメイ</t>
    </rPh>
    <rPh sb="14" eb="16">
      <t>シリョウ</t>
    </rPh>
    <rPh sb="17" eb="19">
      <t>テンプ</t>
    </rPh>
    <phoneticPr fontId="1"/>
  </si>
  <si>
    <t>　　　　　上記で項目が足りない場合は、別紙により記載のこと。</t>
    <phoneticPr fontId="1"/>
  </si>
  <si>
    <t>期間外·時間外の冷暖房使用</t>
    <phoneticPr fontId="1"/>
  </si>
  <si>
    <t>　複数日の「仮押さえ」は他の教室使用申請者が利用できない状況に繋がる事に加え、業務が複雑になるためご遠慮下さい。</t>
    <phoneticPr fontId="1"/>
  </si>
  <si>
    <t>　講義室等の附帯設備及び備品については、細心の注意をもって使用するものとし、故意または過失により破損等した場合には、</t>
    <phoneticPr fontId="1"/>
  </si>
  <si>
    <t>　使用者の責任（負担）により原状回復又は弁償いただく場合がありますのでご注意ください。</t>
    <phoneticPr fontId="1"/>
  </si>
  <si>
    <t>　本学行事等により、教室の使用を制限する場合もあります。</t>
    <rPh sb="1" eb="3">
      <t>ホンガク</t>
    </rPh>
    <rPh sb="3" eb="5">
      <t>ギョウジ</t>
    </rPh>
    <rPh sb="5" eb="6">
      <t>トウ</t>
    </rPh>
    <rPh sb="10" eb="12">
      <t>キョウシツ</t>
    </rPh>
    <rPh sb="13" eb="15">
      <t>シヨウ</t>
    </rPh>
    <rPh sb="16" eb="18">
      <t>セイゲン</t>
    </rPh>
    <rPh sb="20" eb="22">
      <t>バアイ</t>
    </rPh>
    <phoneticPr fontId="2"/>
  </si>
  <si>
    <t>　教室内の附帯設備及び備品以外に必要なもの（パソコン音響機器・接続コード等）は、各使用団体等でご用意ください。</t>
    <phoneticPr fontId="2"/>
  </si>
  <si>
    <t xml:space="preserve"> ≪ 教室使用許可書（申請者控）≫</t>
    <phoneticPr fontId="1"/>
  </si>
  <si>
    <r>
      <t>※使用目的を明確に証明できる資料（企画書、HP案内、開催通知（案内メール）等を必ず提出願います。
（教室使用願提出時に添付できない場合は、</t>
    </r>
    <r>
      <rPr>
        <u/>
        <sz val="10"/>
        <color rgb="FFFF0000"/>
        <rFont val="游ゴシック"/>
        <family val="3"/>
        <charset val="128"/>
        <scheme val="minor"/>
      </rPr>
      <t>使用日1ヵ月前までにご</t>
    </r>
    <r>
      <rPr>
        <sz val="10"/>
        <color rgb="FFFF0000"/>
        <rFont val="游ゴシック"/>
        <family val="3"/>
        <charset val="128"/>
        <scheme val="minor"/>
      </rPr>
      <t>提出ください。）</t>
    </r>
    <rPh sb="1" eb="3">
      <t>シヨウ</t>
    </rPh>
    <rPh sb="3" eb="5">
      <t>モクテキ</t>
    </rPh>
    <rPh sb="6" eb="8">
      <t>メイカク</t>
    </rPh>
    <rPh sb="9" eb="11">
      <t>ショウメイ</t>
    </rPh>
    <rPh sb="14" eb="16">
      <t>シリョウ</t>
    </rPh>
    <rPh sb="17" eb="20">
      <t>キカクショ</t>
    </rPh>
    <rPh sb="23" eb="25">
      <t>アンナイ</t>
    </rPh>
    <rPh sb="26" eb="28">
      <t>カイサイ</t>
    </rPh>
    <rPh sb="28" eb="30">
      <t>ツウチ</t>
    </rPh>
    <rPh sb="31" eb="33">
      <t>アンナイ</t>
    </rPh>
    <rPh sb="37" eb="38">
      <t>トウ</t>
    </rPh>
    <rPh sb="39" eb="40">
      <t>カナラ</t>
    </rPh>
    <rPh sb="41" eb="43">
      <t>テイシュツ</t>
    </rPh>
    <rPh sb="43" eb="44">
      <t>ネガ</t>
    </rPh>
    <rPh sb="50" eb="52">
      <t>キョウシツ</t>
    </rPh>
    <rPh sb="52" eb="54">
      <t>シヨウ</t>
    </rPh>
    <rPh sb="54" eb="55">
      <t>ネガイ</t>
    </rPh>
    <rPh sb="55" eb="57">
      <t>テイシュツ</t>
    </rPh>
    <rPh sb="57" eb="58">
      <t>ジ</t>
    </rPh>
    <rPh sb="59" eb="61">
      <t>テンプ</t>
    </rPh>
    <rPh sb="65" eb="67">
      <t>バアイ</t>
    </rPh>
    <rPh sb="69" eb="71">
      <t>シヨウ</t>
    </rPh>
    <rPh sb="71" eb="72">
      <t>ヒ</t>
    </rPh>
    <rPh sb="74" eb="75">
      <t>ゲツ</t>
    </rPh>
    <rPh sb="75" eb="76">
      <t>マエ</t>
    </rPh>
    <rPh sb="80" eb="82">
      <t>テイシュツ</t>
    </rPh>
    <phoneticPr fontId="2"/>
  </si>
  <si>
    <t>　使用料の払込期間を含めて、手続には最低1ヵ月程度の期間を要しますので、余裕を持ちご申請ください。</t>
    <phoneticPr fontId="1"/>
  </si>
  <si>
    <t>（３） 数　量　　　　　</t>
    <phoneticPr fontId="1"/>
  </si>
  <si>
    <t>東京都文京区大塚3－29－1</t>
    <rPh sb="0" eb="3">
      <t>トウキョウト</t>
    </rPh>
    <rPh sb="3" eb="6">
      <t>ブンキョウク</t>
    </rPh>
    <rPh sb="6" eb="8">
      <t>オオツカ</t>
    </rPh>
    <phoneticPr fontId="1"/>
  </si>
  <si>
    <t>　　　　短 期 財 産 貸 付 申 込 書（不動産）</t>
    <phoneticPr fontId="1"/>
  </si>
  <si>
    <t>希望（該当に○のこと）</t>
    <phoneticPr fontId="1"/>
  </si>
  <si>
    <t>　　　　借受人(請求書の宛名)</t>
    <rPh sb="4" eb="5">
      <t>シャク</t>
    </rPh>
    <rPh sb="5" eb="6">
      <t>ウケ</t>
    </rPh>
    <rPh sb="6" eb="7">
      <t>ニン</t>
    </rPh>
    <rPh sb="8" eb="11">
      <t>セイキュウショ</t>
    </rPh>
    <rPh sb="12" eb="14">
      <t>アテナ</t>
    </rPh>
    <phoneticPr fontId="1"/>
  </si>
  <si>
    <t>　　　　　　　　　　　　印</t>
    <phoneticPr fontId="1"/>
  </si>
  <si>
    <t xml:space="preserve">　　　　　　　団体名･代表者　　　　　　　　　　　　　 </t>
    <phoneticPr fontId="1"/>
  </si>
  <si>
    <t>　　　　　　　住　所　〒　　　　　　　　　　　　　　　</t>
    <phoneticPr fontId="1"/>
  </si>
  <si>
    <t>　　　　　　　担当者　　　　　　　　　　　　　　　　　</t>
    <phoneticPr fontId="1"/>
  </si>
  <si>
    <t>　　　　　　　連絡先（TEL） 　　　　　　　　　　　　　</t>
    <phoneticPr fontId="1"/>
  </si>
  <si>
    <t>　　　　　　下記のとおり財産を使用したく、国立大学法人筑波大学財産管理規則第１３条の規定に</t>
    <phoneticPr fontId="1"/>
  </si>
  <si>
    <t>　　　　　基づき申込みます。</t>
    <phoneticPr fontId="1"/>
  </si>
  <si>
    <t xml:space="preserve">　注１.借受人欄に記入した内容（住所・団体名・代表者）がそのまま請求書の宛名になるため、請求書に代表者名の記載が
</t>
    <phoneticPr fontId="1"/>
  </si>
  <si>
    <t>　　　不要な場合は記入しないこと。</t>
    <phoneticPr fontId="1"/>
  </si>
  <si>
    <t>　注２.区分は、土地、建物又はその他のいずれかを記入する。なお、土地又は建物の場合には使用場所、その他の場合には</t>
    <phoneticPr fontId="1"/>
  </si>
  <si>
    <t>　　　使用財産名を附記すること。</t>
    <phoneticPr fontId="1"/>
  </si>
  <si>
    <t>　注３.数量は、土地及び建物の場合には使用面積、その他の場合には台数等を記入する。</t>
    <phoneticPr fontId="1"/>
  </si>
  <si>
    <r>
      <t>＜誓約内容＞</t>
    </r>
    <r>
      <rPr>
        <sz val="9"/>
        <color rgb="FFFF0000"/>
        <rFont val="游ゴシック"/>
        <family val="3"/>
        <charset val="128"/>
        <scheme val="minor"/>
      </rPr>
      <t>※本書類申請時に、以下項目へ✓の上ご提出願います。</t>
    </r>
    <rPh sb="1" eb="3">
      <t>セイヤク</t>
    </rPh>
    <rPh sb="3" eb="5">
      <t>ナイヨウ</t>
    </rPh>
    <rPh sb="7" eb="8">
      <t>ホン</t>
    </rPh>
    <rPh sb="8" eb="10">
      <t>ショルイ</t>
    </rPh>
    <rPh sb="10" eb="13">
      <t>シンセイジ</t>
    </rPh>
    <rPh sb="17" eb="19">
      <t>コウモク</t>
    </rPh>
    <rPh sb="22" eb="23">
      <t>ウエ</t>
    </rPh>
    <rPh sb="24" eb="26">
      <t>テイシュツ</t>
    </rPh>
    <phoneticPr fontId="1"/>
  </si>
  <si>
    <t>面積(㎡)</t>
    <rPh sb="0" eb="2">
      <t>メンセキ</t>
    </rPh>
    <phoneticPr fontId="1"/>
  </si>
  <si>
    <t>No.</t>
    <phoneticPr fontId="1"/>
  </si>
  <si>
    <t>　学外団体の利用について、筑波大学の共催、後援で利用される場合でも、原則として使用料が発生します。</t>
    <rPh sb="1" eb="3">
      <t>ガクガイ</t>
    </rPh>
    <rPh sb="3" eb="5">
      <t>ダンタイ</t>
    </rPh>
    <rPh sb="6" eb="8">
      <t>リヨウ</t>
    </rPh>
    <phoneticPr fontId="1"/>
  </si>
  <si>
    <t>　会場の使用時間は8：30から17：00です。保管用の倉庫等はありませんので連日使用時も、設営・撤収時間を想定しご予約のうえ、</t>
    <rPh sb="1" eb="3">
      <t>カイジョウ</t>
    </rPh>
    <rPh sb="4" eb="6">
      <t>シヨウ</t>
    </rPh>
    <rPh sb="6" eb="8">
      <t>ジカン</t>
    </rPh>
    <rPh sb="23" eb="25">
      <t>ホカン</t>
    </rPh>
    <rPh sb="25" eb="26">
      <t>ヨウ</t>
    </rPh>
    <rPh sb="27" eb="29">
      <t>ソウコ</t>
    </rPh>
    <rPh sb="29" eb="30">
      <t>ナド</t>
    </rPh>
    <rPh sb="38" eb="40">
      <t>レンジツ</t>
    </rPh>
    <rPh sb="40" eb="43">
      <t>シヨウジ</t>
    </rPh>
    <phoneticPr fontId="2"/>
  </si>
  <si>
    <t>　一日ごとのご使用時間内に撤収完了について厳守願います。</t>
    <rPh sb="1" eb="3">
      <t>イチニチ</t>
    </rPh>
    <rPh sb="7" eb="9">
      <t>シヨウ</t>
    </rPh>
    <phoneticPr fontId="1"/>
  </si>
  <si>
    <t>　資料の複写対応は行っておりません。</t>
    <rPh sb="1" eb="3">
      <t>シリョウ</t>
    </rPh>
    <rPh sb="4" eb="6">
      <t>フクシャ</t>
    </rPh>
    <rPh sb="6" eb="8">
      <t>タイオウ</t>
    </rPh>
    <rPh sb="9" eb="10">
      <t>オコナ</t>
    </rPh>
    <phoneticPr fontId="2"/>
  </si>
  <si>
    <t>申請者氏名　：</t>
    <phoneticPr fontId="1"/>
  </si>
  <si>
    <t>E-mail　　   ：</t>
    <phoneticPr fontId="2"/>
  </si>
  <si>
    <t>1</t>
    <phoneticPr fontId="2"/>
  </si>
  <si>
    <t>2</t>
    <phoneticPr fontId="2"/>
  </si>
  <si>
    <t>3</t>
    <phoneticPr fontId="2"/>
  </si>
  <si>
    <t>東京キャンパス　教室使用願</t>
    <rPh sb="0" eb="2">
      <t>トウキョウ</t>
    </rPh>
    <rPh sb="8" eb="10">
      <t>キョウシツ</t>
    </rPh>
    <rPh sb="10" eb="12">
      <t>シヨウ</t>
    </rPh>
    <rPh sb="12" eb="13">
      <t>ネガ</t>
    </rPh>
    <phoneticPr fontId="1"/>
  </si>
  <si>
    <r>
      <t>　ご利用にあたり、</t>
    </r>
    <r>
      <rPr>
        <b/>
        <u/>
        <sz val="9"/>
        <color theme="1"/>
        <rFont val="游ゴシック"/>
        <family val="3"/>
        <charset val="128"/>
        <scheme val="minor"/>
      </rPr>
      <t>使用目的、使用構成人数、第三者に転貸等、虚偽の記載が判明した場合は、それ以降の使用を許可しません。</t>
    </r>
    <rPh sb="2" eb="4">
      <t>リヨウ</t>
    </rPh>
    <rPh sb="9" eb="11">
      <t>シヨウ</t>
    </rPh>
    <rPh sb="11" eb="13">
      <t>モクテキ</t>
    </rPh>
    <rPh sb="14" eb="16">
      <t>シヨウ</t>
    </rPh>
    <rPh sb="16" eb="18">
      <t>コウセイ</t>
    </rPh>
    <rPh sb="18" eb="20">
      <t>ニンズウ</t>
    </rPh>
    <rPh sb="29" eb="31">
      <t>キョギ</t>
    </rPh>
    <rPh sb="32" eb="34">
      <t>キサイ</t>
    </rPh>
    <rPh sb="35" eb="37">
      <t>ハンメイ</t>
    </rPh>
    <rPh sb="39" eb="41">
      <t>バアイ</t>
    </rPh>
    <rPh sb="45" eb="47">
      <t>イコウ</t>
    </rPh>
    <rPh sb="48" eb="50">
      <t>シヨウ</t>
    </rPh>
    <rPh sb="51" eb="53">
      <t>キョカ</t>
    </rPh>
    <phoneticPr fontId="2"/>
  </si>
  <si>
    <t>-------------------------------------- きりとり線（担当で切り取ります） ----------------------------------------
※当日本申請者控を携帯ください。有償貸出時はご入金確認後の発行のため、お申込みより1ヶ月後の許可書発行です。</t>
    <rPh sb="43" eb="44">
      <t>セン</t>
    </rPh>
    <rPh sb="45" eb="47">
      <t>タントウ</t>
    </rPh>
    <rPh sb="48" eb="49">
      <t>キ</t>
    </rPh>
    <rPh sb="50" eb="51">
      <t>ト</t>
    </rPh>
    <phoneticPr fontId="2"/>
  </si>
  <si>
    <t>使用団体名　：</t>
    <rPh sb="0" eb="2">
      <t>シヨウ</t>
    </rPh>
    <rPh sb="2" eb="5">
      <t>ダンタイメイ</t>
    </rPh>
    <phoneticPr fontId="2"/>
  </si>
  <si>
    <t>申請者所属　：</t>
    <rPh sb="0" eb="3">
      <t>シンセイシャ</t>
    </rPh>
    <rPh sb="3" eb="5">
      <t>ショゾク</t>
    </rPh>
    <phoneticPr fontId="2"/>
  </si>
  <si>
    <t>団体責任者　：</t>
    <rPh sb="0" eb="2">
      <t>ダンタイ</t>
    </rPh>
    <rPh sb="2" eb="5">
      <t>セキニンシャ</t>
    </rPh>
    <phoneticPr fontId="2"/>
  </si>
  <si>
    <t>団体住所　　：</t>
    <rPh sb="0" eb="2">
      <t>ダンタイ</t>
    </rPh>
    <rPh sb="2" eb="3">
      <t>ジュウ</t>
    </rPh>
    <rPh sb="3" eb="4">
      <t>ショ</t>
    </rPh>
    <phoneticPr fontId="2"/>
  </si>
  <si>
    <t>電話番号　　：</t>
    <rPh sb="0" eb="1">
      <t>デン</t>
    </rPh>
    <rPh sb="1" eb="2">
      <t>ハナシ</t>
    </rPh>
    <rPh sb="2" eb="3">
      <t>バン</t>
    </rPh>
    <rPh sb="3" eb="4">
      <t>ゴウ</t>
    </rPh>
    <phoneticPr fontId="2"/>
  </si>
  <si>
    <t>(申込みが使用日から1ヶ月を切り使用料(前納制)の払込手続が間に合わない場合はご利用をお断りします。5.申請の流れを参照下さい。)</t>
    <rPh sb="52" eb="54">
      <t>シンセイ</t>
    </rPh>
    <rPh sb="55" eb="56">
      <t>ナガ</t>
    </rPh>
    <rPh sb="58" eb="60">
      <t>サンショウ</t>
    </rPh>
    <rPh sb="60" eb="61">
      <t>クダ</t>
    </rPh>
    <phoneticPr fontId="1"/>
  </si>
  <si>
    <t>教室名・使用日時：</t>
    <rPh sb="0" eb="2">
      <t>キョウシツ</t>
    </rPh>
    <rPh sb="2" eb="3">
      <t>メイ</t>
    </rPh>
    <phoneticPr fontId="2"/>
  </si>
  <si>
    <t>※使用開始時間及び終了時間は30分刻みで選択が可能ですが、合計使用時間数が1時間単位となるよう記入してください。</t>
    <rPh sb="1" eb="3">
      <t>シヨウ</t>
    </rPh>
    <rPh sb="3" eb="5">
      <t>カイシ</t>
    </rPh>
    <rPh sb="5" eb="7">
      <t>ジカン</t>
    </rPh>
    <rPh sb="7" eb="8">
      <t>オヨ</t>
    </rPh>
    <rPh sb="9" eb="11">
      <t>シュウリョウ</t>
    </rPh>
    <rPh sb="11" eb="13">
      <t>ジカン</t>
    </rPh>
    <rPh sb="16" eb="17">
      <t>フン</t>
    </rPh>
    <rPh sb="17" eb="18">
      <t>キザ</t>
    </rPh>
    <rPh sb="20" eb="22">
      <t>センタク</t>
    </rPh>
    <rPh sb="23" eb="25">
      <t>カノウ</t>
    </rPh>
    <rPh sb="29" eb="31">
      <t>ゴウケイ</t>
    </rPh>
    <rPh sb="31" eb="33">
      <t>シヨウ</t>
    </rPh>
    <rPh sb="33" eb="36">
      <t>ジカンスウ</t>
    </rPh>
    <rPh sb="38" eb="40">
      <t>ジカン</t>
    </rPh>
    <rPh sb="40" eb="42">
      <t>タンイ</t>
    </rPh>
    <rPh sb="47" eb="49">
      <t>キニュウ</t>
    </rPh>
    <phoneticPr fontId="1"/>
  </si>
  <si>
    <t>本学卒業・修了生</t>
    <phoneticPr fontId="1"/>
  </si>
  <si>
    <t>431会議室(20)</t>
    <rPh sb="3" eb="6">
      <t>カイギシツ</t>
    </rPh>
    <phoneticPr fontId="1"/>
  </si>
  <si>
    <t>432会議室(26)</t>
    <rPh sb="3" eb="6">
      <t>カイギシツ</t>
    </rPh>
    <phoneticPr fontId="1"/>
  </si>
  <si>
    <t>433ゼミ室(18)</t>
    <rPh sb="5" eb="6">
      <t>シツ</t>
    </rPh>
    <phoneticPr fontId="1"/>
  </si>
  <si>
    <t>434ゼミ室(18)</t>
    <rPh sb="5" eb="6">
      <t>シツ</t>
    </rPh>
    <phoneticPr fontId="1"/>
  </si>
  <si>
    <t>435ゼミ室(18)</t>
    <rPh sb="5" eb="6">
      <t>シツ</t>
    </rPh>
    <phoneticPr fontId="1"/>
  </si>
  <si>
    <t>436ゼミ室(18)</t>
    <rPh sb="5" eb="6">
      <t>シツ</t>
    </rPh>
    <phoneticPr fontId="1"/>
  </si>
  <si>
    <t>437ゼミ室(18)</t>
    <rPh sb="5" eb="6">
      <t>シツ</t>
    </rPh>
    <phoneticPr fontId="1"/>
  </si>
  <si>
    <t>　電話: 03-3942-6464　　E-mail : business-kyoshitsu@un.tsukuba.ac.jp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</si>
</sst>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176" formatCode="yyyy&quot;年&quot;m&quot;月&quot;d&quot;日&quot;;@"/>
    <numFmt numFmtId="177" formatCode="#"/>
    <numFmt numFmtId="178" formatCode="h:mm;@"/>
    <numFmt numFmtId="179" formatCode="0_ &quot;名&quot;"/>
    <numFmt numFmtId="180" formatCode="General&quot;㎡&quot;"/>
    <numFmt numFmtId="181" formatCode="&quot;～ &quot;h:mm;@"/>
    <numFmt numFmtId="182" formatCode="0_);[Red]\(0\)"/>
    <numFmt numFmtId="183" formatCode="#&quot;㎡&quot;"/>
  </numFmts>
  <fonts count="25">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sz val="10.5"/>
      <color theme="1"/>
      <name val="游ゴシック"/>
      <family val="3"/>
      <charset val="128"/>
      <scheme val="minor"/>
    </font>
    <font>
      <sz val="10"/>
      <color theme="1"/>
      <name val="游ゴシック"/>
      <family val="3"/>
      <charset val="128"/>
      <scheme val="minor"/>
    </font>
    <font>
      <u val="double"/>
      <sz val="10.5"/>
      <color rgb="FFFF0000"/>
      <name val="游ゴシック"/>
      <family val="3"/>
      <charset val="128"/>
      <scheme val="minor"/>
    </font>
    <font>
      <sz val="11"/>
      <color theme="1"/>
      <name val="Segoe UI"/>
      <family val="2"/>
    </font>
    <font>
      <sz val="10"/>
      <color theme="1"/>
      <name val="Segoe UI"/>
      <family val="2"/>
    </font>
    <font>
      <b/>
      <sz val="16"/>
      <color theme="1"/>
      <name val="游ゴシック"/>
      <family val="3"/>
      <charset val="128"/>
      <scheme val="minor"/>
    </font>
    <font>
      <sz val="14"/>
      <color rgb="FFFF0000"/>
      <name val="游ゴシック"/>
      <family val="3"/>
      <charset val="128"/>
      <scheme val="minor"/>
    </font>
    <font>
      <sz val="9"/>
      <color rgb="FFFF0000"/>
      <name val="游ゴシック"/>
      <family val="3"/>
      <charset val="128"/>
      <scheme val="minor"/>
    </font>
    <font>
      <sz val="8"/>
      <color rgb="FFFF0000"/>
      <name val="游ゴシック"/>
      <family val="3"/>
      <charset val="128"/>
      <scheme val="minor"/>
    </font>
    <font>
      <sz val="9"/>
      <color theme="1"/>
      <name val="游ゴシック"/>
      <family val="3"/>
      <charset val="128"/>
      <scheme val="minor"/>
    </font>
    <font>
      <u/>
      <sz val="11"/>
      <color theme="10"/>
      <name val="游ゴシック"/>
      <family val="2"/>
      <charset val="128"/>
      <scheme val="minor"/>
    </font>
    <font>
      <sz val="10"/>
      <color rgb="FFFF0000"/>
      <name val="游ゴシック"/>
      <family val="3"/>
      <charset val="128"/>
      <scheme val="minor"/>
    </font>
    <font>
      <u/>
      <sz val="10"/>
      <color rgb="FFFF0000"/>
      <name val="游ゴシック"/>
      <family val="3"/>
      <charset val="128"/>
      <scheme val="minor"/>
    </font>
    <font>
      <sz val="8"/>
      <color rgb="FFFF0000"/>
      <name val="ＭＳ ゴシック"/>
      <family val="3"/>
      <charset val="128"/>
    </font>
    <font>
      <sz val="8"/>
      <color theme="1"/>
      <name val="ＭＳ ゴシック"/>
      <family val="3"/>
      <charset val="128"/>
    </font>
    <font>
      <sz val="18"/>
      <color theme="1"/>
      <name val="游ゴシック"/>
      <family val="3"/>
      <charset val="128"/>
      <scheme val="minor"/>
    </font>
    <font>
      <sz val="9"/>
      <color rgb="FF1F1F1F"/>
      <name val="ＭＳ ゴシック"/>
      <family val="3"/>
      <charset val="128"/>
    </font>
    <font>
      <sz val="8"/>
      <color theme="1"/>
      <name val="游ゴシック"/>
      <family val="3"/>
      <charset val="128"/>
      <scheme val="minor"/>
    </font>
    <font>
      <u val="double"/>
      <sz val="10"/>
      <color rgb="FFFF0000"/>
      <name val="游ゴシック"/>
      <family val="3"/>
      <charset val="128"/>
      <scheme val="minor"/>
    </font>
    <font>
      <sz val="10"/>
      <color rgb="FF000000"/>
      <name val="Arial Unicode MS"/>
      <family val="2"/>
    </font>
    <font>
      <b/>
      <u/>
      <sz val="9"/>
      <color theme="1"/>
      <name val="游ゴシック"/>
      <family val="3"/>
      <charset val="128"/>
      <scheme val="minor"/>
    </font>
  </fonts>
  <fills count="3">
    <fill>
      <patternFill patternType="none"/>
    </fill>
    <fill>
      <patternFill patternType="gray125"/>
    </fill>
    <fill>
      <patternFill patternType="solid">
        <fgColor rgb="FFCCFFCC"/>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bottom style="dotted">
        <color auto="1"/>
      </bottom>
      <diagonal/>
    </border>
    <border>
      <left style="thin">
        <color indexed="64"/>
      </left>
      <right style="dotted">
        <color indexed="64"/>
      </right>
      <top style="thin">
        <color indexed="64"/>
      </top>
      <bottom style="thin">
        <color indexed="64"/>
      </bottom>
      <diagonal/>
    </border>
    <border>
      <left/>
      <right style="thin">
        <color indexed="64"/>
      </right>
      <top/>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21">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distributed" vertical="center"/>
    </xf>
    <xf numFmtId="0" fontId="4" fillId="0" borderId="0" xfId="0" applyFont="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5" fillId="0" borderId="0" xfId="0" applyFont="1">
      <alignment vertical="center"/>
    </xf>
    <xf numFmtId="0" fontId="7" fillId="0" borderId="0" xfId="0" applyFont="1">
      <alignment vertical="center"/>
    </xf>
    <xf numFmtId="49" fontId="5" fillId="2" borderId="5" xfId="0" applyNumberFormat="1" applyFont="1" applyFill="1" applyBorder="1" applyAlignment="1">
      <alignment horizontal="center" vertical="top"/>
    </xf>
    <xf numFmtId="20" fontId="0" fillId="0" borderId="0" xfId="0" applyNumberFormat="1">
      <alignment vertical="center"/>
    </xf>
    <xf numFmtId="0" fontId="12" fillId="0" borderId="0" xfId="0" applyFont="1">
      <alignment vertical="center"/>
    </xf>
    <xf numFmtId="58" fontId="0" fillId="0" borderId="0" xfId="0" applyNumberFormat="1">
      <alignment vertical="center"/>
    </xf>
    <xf numFmtId="0" fontId="3" fillId="2" borderId="5" xfId="0" applyFont="1" applyFill="1" applyBorder="1" applyAlignment="1" applyProtection="1">
      <alignment horizontal="center" vertical="center" shrinkToFit="1"/>
      <protection locked="0"/>
    </xf>
    <xf numFmtId="0" fontId="8" fillId="0" borderId="0" xfId="0" applyFont="1" applyAlignment="1">
      <alignment horizontal="left" vertical="center"/>
    </xf>
    <xf numFmtId="0" fontId="4" fillId="0" borderId="5" xfId="0" applyFont="1" applyBorder="1" applyAlignment="1">
      <alignment horizontal="center" vertical="center"/>
    </xf>
    <xf numFmtId="0" fontId="4" fillId="0" borderId="4" xfId="0" applyFont="1" applyBorder="1">
      <alignment vertical="center"/>
    </xf>
    <xf numFmtId="0" fontId="6" fillId="0" borderId="0" xfId="0" applyFont="1" applyAlignment="1">
      <alignment vertical="center" shrinkToFit="1"/>
    </xf>
    <xf numFmtId="0" fontId="4" fillId="2" borderId="10" xfId="0" applyFont="1" applyFill="1" applyBorder="1" applyProtection="1">
      <alignment vertical="center"/>
      <protection locked="0"/>
    </xf>
    <xf numFmtId="0" fontId="3" fillId="2" borderId="10" xfId="0" applyFont="1" applyFill="1" applyBorder="1">
      <alignment vertical="center"/>
    </xf>
    <xf numFmtId="178" fontId="4" fillId="2" borderId="10" xfId="0" applyNumberFormat="1" applyFont="1" applyFill="1" applyBorder="1" applyProtection="1">
      <alignment vertical="center"/>
      <protection locked="0"/>
    </xf>
    <xf numFmtId="181" fontId="3" fillId="2" borderId="10" xfId="0" applyNumberFormat="1" applyFont="1" applyFill="1" applyBorder="1" applyAlignment="1">
      <alignment horizontal="left" vertical="center"/>
    </xf>
    <xf numFmtId="0" fontId="4" fillId="2" borderId="11" xfId="0" applyFont="1" applyFill="1" applyBorder="1" applyProtection="1">
      <alignment vertical="center"/>
      <protection locked="0"/>
    </xf>
    <xf numFmtId="0" fontId="3" fillId="2" borderId="11" xfId="0" applyFont="1" applyFill="1" applyBorder="1">
      <alignment vertical="center"/>
    </xf>
    <xf numFmtId="178" fontId="4" fillId="2" borderId="11" xfId="0" applyNumberFormat="1" applyFont="1" applyFill="1" applyBorder="1" applyProtection="1">
      <alignment vertical="center"/>
      <protection locked="0"/>
    </xf>
    <xf numFmtId="181" fontId="3" fillId="2" borderId="11" xfId="0" applyNumberFormat="1" applyFont="1" applyFill="1" applyBorder="1" applyAlignment="1">
      <alignment horizontal="left" vertical="center"/>
    </xf>
    <xf numFmtId="0" fontId="4" fillId="2" borderId="12" xfId="0" applyFont="1" applyFill="1" applyBorder="1" applyProtection="1">
      <alignment vertical="center"/>
      <protection locked="0"/>
    </xf>
    <xf numFmtId="0" fontId="3" fillId="2" borderId="12" xfId="0" applyFont="1" applyFill="1" applyBorder="1">
      <alignment vertical="center"/>
    </xf>
    <xf numFmtId="178" fontId="4" fillId="2" borderId="12" xfId="0" applyNumberFormat="1" applyFont="1" applyFill="1" applyBorder="1" applyProtection="1">
      <alignment vertical="center"/>
      <protection locked="0"/>
    </xf>
    <xf numFmtId="181" fontId="3" fillId="2" borderId="12" xfId="0" applyNumberFormat="1" applyFont="1" applyFill="1" applyBorder="1" applyAlignment="1">
      <alignment horizontal="left" vertical="center"/>
    </xf>
    <xf numFmtId="0" fontId="5" fillId="0" borderId="0" xfId="0" applyFont="1" applyAlignment="1">
      <alignment horizontal="left" vertical="center"/>
    </xf>
    <xf numFmtId="49" fontId="4" fillId="0" borderId="0" xfId="0" applyNumberFormat="1" applyFont="1">
      <alignment vertical="center"/>
    </xf>
    <xf numFmtId="0" fontId="10" fillId="0" borderId="0" xfId="0" applyFont="1">
      <alignment vertical="center"/>
    </xf>
    <xf numFmtId="0" fontId="5" fillId="0" borderId="0" xfId="0" applyFont="1" applyAlignment="1">
      <alignment horizontal="center" vertical="center"/>
    </xf>
    <xf numFmtId="179" fontId="4" fillId="2" borderId="4" xfId="0" applyNumberFormat="1" applyFont="1" applyFill="1" applyBorder="1" applyProtection="1">
      <alignment vertical="center"/>
      <protection locked="0"/>
    </xf>
    <xf numFmtId="5" fontId="0" fillId="0" borderId="0" xfId="0" applyNumberFormat="1">
      <alignment vertical="center"/>
    </xf>
    <xf numFmtId="0" fontId="0" fillId="0" borderId="0" xfId="0"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3" xfId="0" applyFont="1" applyBorder="1">
      <alignment vertical="center"/>
    </xf>
    <xf numFmtId="0" fontId="5" fillId="0" borderId="13" xfId="0" applyFont="1" applyBorder="1" applyAlignment="1">
      <alignment horizontal="right" vertical="center"/>
    </xf>
    <xf numFmtId="180" fontId="5" fillId="0" borderId="0" xfId="0" applyNumberFormat="1" applyFont="1">
      <alignment vertical="center"/>
    </xf>
    <xf numFmtId="0" fontId="5" fillId="0" borderId="5" xfId="0" applyFont="1" applyBorder="1" applyAlignment="1">
      <alignment horizontal="center" vertical="center"/>
    </xf>
    <xf numFmtId="180" fontId="5" fillId="0" borderId="5" xfId="0" applyNumberFormat="1" applyFont="1" applyBorder="1" applyAlignment="1">
      <alignment horizontal="right" vertical="center"/>
    </xf>
    <xf numFmtId="0" fontId="5" fillId="0" borderId="2" xfId="0" applyFont="1" applyBorder="1">
      <alignment vertical="center"/>
    </xf>
    <xf numFmtId="0" fontId="21" fillId="0" borderId="0" xfId="0" applyFont="1">
      <alignment vertical="center"/>
    </xf>
    <xf numFmtId="0" fontId="5" fillId="0" borderId="9" xfId="0" applyFont="1" applyBorder="1" applyAlignment="1">
      <alignment horizontal="left" vertical="center"/>
    </xf>
    <xf numFmtId="0" fontId="5" fillId="0" borderId="14" xfId="0" applyFont="1" applyBorder="1" applyAlignment="1">
      <alignment horizontal="left" vertical="center"/>
    </xf>
    <xf numFmtId="177" fontId="5" fillId="0" borderId="13" xfId="0" applyNumberFormat="1" applyFont="1" applyBorder="1">
      <alignment vertical="center"/>
    </xf>
    <xf numFmtId="177" fontId="5" fillId="0" borderId="0" xfId="0" applyNumberFormat="1" applyFont="1">
      <alignment vertical="center"/>
    </xf>
    <xf numFmtId="0" fontId="5" fillId="0" borderId="5" xfId="0" applyFont="1" applyBorder="1">
      <alignment vertical="center"/>
    </xf>
    <xf numFmtId="176" fontId="5" fillId="0" borderId="1" xfId="0" applyNumberFormat="1" applyFont="1" applyBorder="1">
      <alignment vertical="center"/>
    </xf>
    <xf numFmtId="176" fontId="5" fillId="0" borderId="3" xfId="0" applyNumberFormat="1" applyFont="1" applyBorder="1">
      <alignment vertical="center"/>
    </xf>
    <xf numFmtId="178" fontId="5" fillId="0" borderId="1" xfId="0" applyNumberFormat="1" applyFont="1" applyBorder="1">
      <alignment vertical="center"/>
    </xf>
    <xf numFmtId="178" fontId="5" fillId="0" borderId="3" xfId="0" applyNumberFormat="1" applyFont="1" applyBorder="1" applyAlignment="1">
      <alignment horizontal="left" vertical="center"/>
    </xf>
    <xf numFmtId="0" fontId="22" fillId="0" borderId="0" xfId="0" applyFont="1">
      <alignment vertical="center"/>
    </xf>
    <xf numFmtId="0" fontId="15" fillId="0" borderId="0" xfId="0" applyFont="1">
      <alignment vertical="center"/>
    </xf>
    <xf numFmtId="0" fontId="21" fillId="0" borderId="9" xfId="0" applyFont="1" applyBorder="1">
      <alignment vertical="center"/>
    </xf>
    <xf numFmtId="180" fontId="0" fillId="0" borderId="0" xfId="0" applyNumberFormat="1">
      <alignment vertical="center"/>
    </xf>
    <xf numFmtId="182" fontId="0" fillId="0" borderId="0" xfId="0" applyNumberFormat="1">
      <alignment vertical="center"/>
    </xf>
    <xf numFmtId="0" fontId="13" fillId="0" borderId="0" xfId="0" applyFont="1">
      <alignment vertical="center"/>
    </xf>
    <xf numFmtId="177" fontId="5" fillId="0" borderId="5" xfId="0" applyNumberFormat="1" applyFont="1" applyBorder="1">
      <alignment vertical="center"/>
    </xf>
    <xf numFmtId="183" fontId="5" fillId="0" borderId="5" xfId="0" applyNumberFormat="1" applyFont="1" applyBorder="1" applyAlignment="1">
      <alignment horizontal="right" vertical="center"/>
    </xf>
    <xf numFmtId="177" fontId="5" fillId="0" borderId="2" xfId="0" applyNumberFormat="1" applyFont="1" applyBorder="1" applyAlignment="1">
      <alignment horizontal="center" vertical="center"/>
    </xf>
    <xf numFmtId="178" fontId="5" fillId="0" borderId="5" xfId="0" applyNumberFormat="1" applyFont="1" applyBorder="1" applyAlignment="1">
      <alignment horizontal="center" vertical="center"/>
    </xf>
    <xf numFmtId="176" fontId="5" fillId="0" borderId="3" xfId="0" applyNumberFormat="1" applyFont="1" applyBorder="1" applyAlignment="1">
      <alignment horizontal="left" vertical="center"/>
    </xf>
    <xf numFmtId="0" fontId="3" fillId="0" borderId="15" xfId="0" applyFont="1" applyBorder="1">
      <alignment vertical="center"/>
    </xf>
    <xf numFmtId="0" fontId="4" fillId="0" borderId="7" xfId="0" applyFont="1" applyBorder="1">
      <alignment vertical="center"/>
    </xf>
    <xf numFmtId="0" fontId="17" fillId="0" borderId="5" xfId="0" applyFont="1" applyBorder="1" applyAlignment="1">
      <alignment horizontal="center" vertical="center" wrapText="1"/>
    </xf>
    <xf numFmtId="0" fontId="4" fillId="2" borderId="9" xfId="0" applyFont="1" applyFill="1" applyBorder="1" applyAlignment="1" applyProtection="1">
      <alignment horizontal="center" vertical="center"/>
      <protection locked="0"/>
    </xf>
    <xf numFmtId="0" fontId="4" fillId="2" borderId="5" xfId="0" applyFont="1" applyFill="1" applyBorder="1" applyAlignment="1">
      <alignment horizontal="center" vertical="center"/>
    </xf>
    <xf numFmtId="0" fontId="4" fillId="0" borderId="0" xfId="0" applyFont="1" applyAlignment="1" applyProtection="1">
      <alignment horizontal="left" vertical="center"/>
      <protection locked="0"/>
    </xf>
    <xf numFmtId="0" fontId="23" fillId="0" borderId="0" xfId="0" applyFont="1" applyAlignment="1">
      <alignment horizontal="center" vertical="center"/>
    </xf>
    <xf numFmtId="0" fontId="3" fillId="0" borderId="10" xfId="0" applyFont="1" applyBorder="1" applyAlignment="1">
      <alignment horizontal="center" vertical="center"/>
    </xf>
    <xf numFmtId="0" fontId="13" fillId="0" borderId="0" xfId="0" applyFont="1" applyAlignment="1">
      <alignment horizontal="left" vertical="center"/>
    </xf>
    <xf numFmtId="0" fontId="13" fillId="0" borderId="0" xfId="0" applyFont="1" applyAlignment="1">
      <alignment horizontal="left" vertical="top"/>
    </xf>
    <xf numFmtId="0" fontId="13" fillId="0" borderId="6" xfId="0" applyFont="1" applyBorder="1" applyAlignment="1">
      <alignment horizontal="left" vertical="top"/>
    </xf>
    <xf numFmtId="0" fontId="13" fillId="0" borderId="0" xfId="0" applyFont="1" applyAlignment="1">
      <alignment horizontal="left" vertical="top" wrapText="1"/>
    </xf>
    <xf numFmtId="0" fontId="13" fillId="0" borderId="0" xfId="0" applyFont="1" applyAlignment="1">
      <alignment horizontal="left"/>
    </xf>
    <xf numFmtId="0" fontId="3" fillId="0" borderId="0" xfId="0" applyFont="1" applyAlignment="1" applyProtection="1">
      <alignment horizontal="center" vertical="center" shrinkToFit="1"/>
      <protection locked="0"/>
    </xf>
    <xf numFmtId="178" fontId="3" fillId="2" borderId="10" xfId="0" applyNumberFormat="1" applyFont="1" applyFill="1" applyBorder="1" applyProtection="1">
      <alignment vertical="center"/>
      <protection locked="0"/>
    </xf>
    <xf numFmtId="181" fontId="3" fillId="2" borderId="10" xfId="0" applyNumberFormat="1" applyFont="1" applyFill="1" applyBorder="1" applyAlignment="1" applyProtection="1">
      <alignment horizontal="left" vertical="center"/>
      <protection locked="0"/>
    </xf>
    <xf numFmtId="0" fontId="4" fillId="0" borderId="5" xfId="0" applyFont="1" applyBorder="1" applyAlignment="1">
      <alignment horizontal="center" vertical="center" shrinkToFit="1"/>
    </xf>
    <xf numFmtId="0" fontId="5" fillId="0" borderId="0" xfId="0" applyFont="1" applyAlignment="1">
      <alignment horizontal="right" vertical="center"/>
    </xf>
    <xf numFmtId="0" fontId="4" fillId="0" borderId="0" xfId="0" applyFont="1" applyAlignment="1">
      <alignment horizontal="center" vertical="center" wrapText="1"/>
    </xf>
    <xf numFmtId="0" fontId="15" fillId="0" borderId="0" xfId="0" applyFont="1" applyAlignment="1">
      <alignment horizontal="left" vertical="center" wrapText="1"/>
    </xf>
    <xf numFmtId="179" fontId="4" fillId="2" borderId="2" xfId="0" applyNumberFormat="1" applyFont="1" applyFill="1" applyBorder="1" applyAlignment="1" applyProtection="1">
      <alignment horizontal="center" vertical="center"/>
      <protection locked="0"/>
    </xf>
    <xf numFmtId="179" fontId="4" fillId="0" borderId="2" xfId="0" applyNumberFormat="1" applyFont="1" applyBorder="1" applyAlignment="1" applyProtection="1">
      <alignment horizontal="center" vertical="center"/>
      <protection locked="0"/>
    </xf>
    <xf numFmtId="0" fontId="4" fillId="0" borderId="0" xfId="0" applyFont="1" applyAlignment="1">
      <alignment horizontal="right" vertical="center"/>
    </xf>
    <xf numFmtId="0" fontId="3" fillId="0" borderId="0" xfId="0" applyFont="1" applyAlignment="1">
      <alignment horizontal="right" vertical="center"/>
    </xf>
    <xf numFmtId="0" fontId="21" fillId="0" borderId="0" xfId="0" applyFont="1" applyAlignment="1">
      <alignment horizontal="center" vertical="top"/>
    </xf>
    <xf numFmtId="0" fontId="4" fillId="2" borderId="0" xfId="0" applyFont="1" applyFill="1" applyAlignment="1" applyProtection="1">
      <alignment horizontal="left" vertical="center"/>
      <protection locked="0"/>
    </xf>
    <xf numFmtId="0" fontId="4" fillId="2" borderId="0" xfId="0" applyFont="1" applyFill="1" applyAlignment="1">
      <alignment horizontal="left" vertical="center"/>
    </xf>
    <xf numFmtId="0" fontId="13" fillId="0" borderId="6" xfId="0" applyFont="1" applyBorder="1" applyAlignment="1">
      <alignment horizontal="left" vertical="center"/>
    </xf>
    <xf numFmtId="0" fontId="13" fillId="0" borderId="0" xfId="0" applyFont="1" applyAlignment="1">
      <alignment horizontal="left" vertical="center"/>
    </xf>
    <xf numFmtId="0" fontId="11" fillId="0" borderId="0" xfId="0" applyFont="1" applyAlignment="1">
      <alignment horizontal="left"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49" fontId="5" fillId="0" borderId="0" xfId="0" applyNumberFormat="1" applyFont="1" applyAlignment="1">
      <alignment horizontal="center" vertical="center" wrapText="1"/>
    </xf>
    <xf numFmtId="0" fontId="9" fillId="0" borderId="0" xfId="0" applyFont="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179" fontId="4" fillId="2" borderId="4" xfId="0" applyNumberFormat="1" applyFont="1" applyFill="1" applyBorder="1" applyAlignment="1" applyProtection="1">
      <alignment horizontal="center" vertical="center"/>
      <protection locked="0"/>
    </xf>
    <xf numFmtId="0" fontId="3" fillId="0" borderId="0" xfId="0" applyFont="1" applyAlignment="1">
      <alignment horizontal="center" vertical="center"/>
    </xf>
    <xf numFmtId="0" fontId="14" fillId="2" borderId="0" xfId="1" applyFill="1" applyBorder="1" applyAlignment="1">
      <alignment horizontal="left" vertical="center"/>
    </xf>
    <xf numFmtId="0" fontId="15" fillId="0" borderId="0" xfId="0" applyFont="1" applyAlignment="1">
      <alignment horizontal="left" vertical="center"/>
    </xf>
    <xf numFmtId="176" fontId="4" fillId="2" borderId="0" xfId="0" applyNumberFormat="1" applyFont="1" applyFill="1" applyAlignment="1">
      <alignment horizontal="center" vertical="center"/>
    </xf>
    <xf numFmtId="0" fontId="4" fillId="0" borderId="0" xfId="0" applyFont="1" applyAlignment="1">
      <alignment horizontal="left" vertical="center"/>
    </xf>
    <xf numFmtId="0" fontId="4" fillId="2" borderId="4" xfId="0" applyFont="1" applyFill="1" applyBorder="1" applyAlignment="1" applyProtection="1">
      <alignment horizontal="left" vertical="center"/>
      <protection locked="0"/>
    </xf>
    <xf numFmtId="0" fontId="19" fillId="0" borderId="0" xfId="0" applyFont="1" applyAlignment="1">
      <alignment horizontal="center" vertical="center"/>
    </xf>
    <xf numFmtId="176" fontId="5" fillId="0" borderId="0" xfId="0" applyNumberFormat="1" applyFont="1" applyAlignment="1">
      <alignment horizontal="right" vertical="center"/>
    </xf>
    <xf numFmtId="0" fontId="21" fillId="0" borderId="8" xfId="0" applyFont="1" applyBorder="1" applyAlignment="1">
      <alignment horizontal="left" vertical="center"/>
    </xf>
    <xf numFmtId="0" fontId="13" fillId="0" borderId="5" xfId="0" applyFont="1" applyBorder="1" applyAlignment="1">
      <alignment horizontal="left" vertical="center" wrapText="1"/>
    </xf>
    <xf numFmtId="0" fontId="13" fillId="0" borderId="5"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9"/>
  <sheetViews>
    <sheetView showZeros="0" tabSelected="1" view="pageBreakPreview" topLeftCell="A20" zoomScaleNormal="100" zoomScaleSheetLayoutView="100" workbookViewId="0">
      <selection activeCell="A2" sqref="A2:M2"/>
    </sheetView>
  </sheetViews>
  <sheetFormatPr defaultColWidth="9" defaultRowHeight="32.25" customHeight="1"/>
  <cols>
    <col min="1" max="1" width="2.875" style="1" customWidth="1"/>
    <col min="2" max="2" width="16.5" style="1" customWidth="1"/>
    <col min="3" max="3" width="2.625" style="1" customWidth="1"/>
    <col min="4" max="4" width="13.5" style="1" customWidth="1"/>
    <col min="5" max="5" width="6.375" style="1" customWidth="1"/>
    <col min="6" max="6" width="2.625" style="1" customWidth="1"/>
    <col min="7" max="7" width="6.5" style="1" customWidth="1"/>
    <col min="8" max="10" width="5.125" style="1" customWidth="1"/>
    <col min="11" max="11" width="3.75" style="1" customWidth="1"/>
    <col min="12" max="12" width="12.125" style="1" customWidth="1"/>
    <col min="13" max="13" width="13.125" style="1" customWidth="1"/>
    <col min="14" max="14" width="4.5" style="1" customWidth="1"/>
    <col min="15" max="15" width="9" style="1"/>
    <col min="16" max="16" width="11.25" style="1" bestFit="1" customWidth="1"/>
    <col min="17" max="16384" width="9" style="1"/>
  </cols>
  <sheetData>
    <row r="1" spans="1:13" ht="26.25" customHeight="1">
      <c r="A1" s="106"/>
      <c r="B1" s="106"/>
      <c r="M1" s="17" t="s">
        <v>160</v>
      </c>
    </row>
    <row r="2" spans="1:13" ht="32.25" customHeight="1">
      <c r="A2" s="112" t="s">
        <v>170</v>
      </c>
      <c r="B2" s="112"/>
      <c r="C2" s="112"/>
      <c r="D2" s="112"/>
      <c r="E2" s="112"/>
      <c r="F2" s="112"/>
      <c r="G2" s="112"/>
      <c r="H2" s="112"/>
      <c r="I2" s="112"/>
      <c r="J2" s="112"/>
      <c r="K2" s="112"/>
      <c r="L2" s="112"/>
      <c r="M2" s="112"/>
    </row>
    <row r="3" spans="1:13" ht="18" customHeight="1">
      <c r="A3" s="2"/>
      <c r="B3" s="12" t="s">
        <v>11</v>
      </c>
      <c r="C3" s="2"/>
      <c r="D3" s="2"/>
      <c r="E3" s="2"/>
      <c r="G3" s="2"/>
      <c r="H3" s="2"/>
      <c r="J3" s="110" t="s">
        <v>105</v>
      </c>
      <c r="K3" s="110"/>
      <c r="L3" s="109"/>
      <c r="M3" s="109"/>
    </row>
    <row r="4" spans="1:13" ht="21" customHeight="1">
      <c r="A4" s="5" t="s">
        <v>167</v>
      </c>
      <c r="B4" s="34" t="s">
        <v>12</v>
      </c>
      <c r="C4" s="4"/>
      <c r="D4" s="71"/>
      <c r="F4" s="110" t="s">
        <v>165</v>
      </c>
      <c r="G4" s="110"/>
      <c r="H4" s="110"/>
      <c r="I4" s="93"/>
      <c r="J4" s="93"/>
      <c r="K4" s="93"/>
      <c r="L4" s="93"/>
      <c r="M4" s="93"/>
    </row>
    <row r="5" spans="1:13" ht="18" customHeight="1">
      <c r="A5" s="5"/>
      <c r="B5" s="85" t="s">
        <v>90</v>
      </c>
      <c r="C5" s="2"/>
      <c r="D5" s="70"/>
      <c r="E5" s="72"/>
      <c r="F5" s="110" t="s">
        <v>174</v>
      </c>
      <c r="G5" s="110"/>
      <c r="H5" s="110"/>
      <c r="I5" s="92"/>
      <c r="J5" s="92"/>
      <c r="K5" s="92"/>
      <c r="L5" s="92"/>
      <c r="M5" s="92"/>
    </row>
    <row r="6" spans="1:13" ht="18" customHeight="1">
      <c r="A6" s="5"/>
      <c r="C6" s="2"/>
      <c r="E6" s="72"/>
      <c r="F6" s="110" t="s">
        <v>173</v>
      </c>
      <c r="G6" s="110"/>
      <c r="H6" s="110"/>
      <c r="I6" s="92"/>
      <c r="J6" s="92"/>
      <c r="K6" s="92"/>
      <c r="L6" s="92"/>
      <c r="M6" s="92"/>
    </row>
    <row r="7" spans="1:13" ht="21" customHeight="1">
      <c r="A7" s="2"/>
      <c r="B7" s="83" t="s">
        <v>2</v>
      </c>
      <c r="C7" s="2"/>
      <c r="D7" s="83" t="s">
        <v>3</v>
      </c>
      <c r="E7" s="2"/>
      <c r="F7" s="110" t="s">
        <v>175</v>
      </c>
      <c r="G7" s="110"/>
      <c r="H7" s="110"/>
      <c r="I7" s="93"/>
      <c r="J7" s="93"/>
      <c r="K7" s="93"/>
      <c r="L7" s="93"/>
      <c r="M7" s="93"/>
    </row>
    <row r="8" spans="1:13" ht="21" customHeight="1">
      <c r="A8" s="2"/>
      <c r="B8" s="14"/>
      <c r="C8" s="4"/>
      <c r="D8" s="14"/>
      <c r="E8" s="2"/>
      <c r="F8" s="110" t="s">
        <v>176</v>
      </c>
      <c r="G8" s="110"/>
      <c r="H8" s="110"/>
      <c r="I8" s="93"/>
      <c r="J8" s="93"/>
      <c r="K8" s="93"/>
      <c r="L8" s="93"/>
      <c r="M8" s="93"/>
    </row>
    <row r="9" spans="1:13" ht="21" customHeight="1">
      <c r="A9" s="2"/>
      <c r="B9" s="80"/>
      <c r="C9" s="4"/>
      <c r="D9" s="80"/>
      <c r="E9" s="2"/>
      <c r="F9" s="110" t="s">
        <v>177</v>
      </c>
      <c r="G9" s="110"/>
      <c r="H9" s="110"/>
      <c r="I9" s="93"/>
      <c r="J9" s="93"/>
      <c r="K9" s="93"/>
      <c r="L9" s="93"/>
      <c r="M9" s="93"/>
    </row>
    <row r="10" spans="1:13" ht="21" customHeight="1">
      <c r="A10" s="2"/>
      <c r="E10" s="2"/>
      <c r="F10" s="110" t="s">
        <v>166</v>
      </c>
      <c r="G10" s="110"/>
      <c r="H10" s="110"/>
      <c r="I10" s="107"/>
      <c r="J10" s="107"/>
      <c r="K10" s="107"/>
      <c r="L10" s="107"/>
      <c r="M10" s="107"/>
    </row>
    <row r="11" spans="1:13" ht="6" customHeight="1">
      <c r="A11" s="2"/>
      <c r="B11" s="2"/>
      <c r="C11" s="2"/>
      <c r="D11" s="2"/>
      <c r="E11" s="2"/>
      <c r="F11" s="6"/>
      <c r="G11" s="6"/>
      <c r="H11" s="4"/>
      <c r="I11" s="2"/>
      <c r="J11" s="2"/>
      <c r="K11" s="2"/>
      <c r="L11" s="2"/>
      <c r="M11" s="2"/>
    </row>
    <row r="12" spans="1:13" ht="16.5" customHeight="1">
      <c r="A12" s="5" t="s">
        <v>168</v>
      </c>
      <c r="B12" s="4" t="s">
        <v>96</v>
      </c>
      <c r="C12" s="4"/>
      <c r="D12" s="111"/>
      <c r="E12" s="111"/>
      <c r="F12" s="111"/>
      <c r="G12" s="111"/>
      <c r="H12" s="111"/>
      <c r="I12" s="111"/>
      <c r="J12" s="111"/>
      <c r="K12" s="111"/>
      <c r="L12" s="111"/>
      <c r="M12" s="111"/>
    </row>
    <row r="13" spans="1:13" ht="32.25" customHeight="1">
      <c r="A13" s="5"/>
      <c r="B13" s="86" t="s">
        <v>139</v>
      </c>
      <c r="C13" s="108"/>
      <c r="D13" s="108"/>
      <c r="E13" s="108"/>
      <c r="F13" s="108"/>
      <c r="G13" s="108"/>
      <c r="H13" s="108"/>
      <c r="I13" s="108"/>
      <c r="J13" s="108"/>
      <c r="K13" s="108"/>
      <c r="L13" s="108"/>
      <c r="M13" s="108"/>
    </row>
    <row r="14" spans="1:13" ht="18.75" customHeight="1">
      <c r="A14" s="5" t="s">
        <v>169</v>
      </c>
      <c r="B14" s="4" t="s">
        <v>179</v>
      </c>
      <c r="C14" s="4" t="s">
        <v>97</v>
      </c>
      <c r="D14" s="19"/>
      <c r="E14" s="19"/>
      <c r="F14" s="19" t="s">
        <v>13</v>
      </c>
      <c r="G14" s="19"/>
      <c r="H14" s="19" t="s">
        <v>92</v>
      </c>
      <c r="I14" s="19"/>
      <c r="J14" s="20" t="s">
        <v>93</v>
      </c>
      <c r="K14" s="73" t="str">
        <f>IF(E14="","",TEXT(E14&amp;"/"&amp;G14&amp;"/"&amp;I14,"(aaa)"))</f>
        <v/>
      </c>
      <c r="L14" s="21"/>
      <c r="M14" s="22"/>
    </row>
    <row r="15" spans="1:13" ht="18.75" customHeight="1">
      <c r="A15" s="5"/>
      <c r="B15" s="3"/>
      <c r="C15" s="4" t="s">
        <v>98</v>
      </c>
      <c r="D15" s="19"/>
      <c r="E15" s="23"/>
      <c r="F15" s="23" t="s">
        <v>13</v>
      </c>
      <c r="G15" s="23"/>
      <c r="H15" s="23" t="s">
        <v>92</v>
      </c>
      <c r="I15" s="23"/>
      <c r="J15" s="24" t="s">
        <v>93</v>
      </c>
      <c r="K15" s="73" t="str">
        <f t="shared" ref="K15:K18" si="0">IF(E15="","",TEXT(E15&amp;"/"&amp;G15&amp;"/"&amp;I15,"(aaa)"))</f>
        <v/>
      </c>
      <c r="L15" s="25"/>
      <c r="M15" s="26"/>
    </row>
    <row r="16" spans="1:13" ht="18.75" customHeight="1">
      <c r="A16" s="5"/>
      <c r="B16" s="3"/>
      <c r="C16" s="4" t="s">
        <v>99</v>
      </c>
      <c r="D16" s="19"/>
      <c r="E16" s="23"/>
      <c r="F16" s="23" t="s">
        <v>13</v>
      </c>
      <c r="G16" s="23"/>
      <c r="H16" s="23" t="s">
        <v>92</v>
      </c>
      <c r="I16" s="23"/>
      <c r="J16" s="24" t="s">
        <v>93</v>
      </c>
      <c r="K16" s="73" t="str">
        <f t="shared" si="0"/>
        <v/>
      </c>
      <c r="L16" s="25"/>
      <c r="M16" s="26"/>
    </row>
    <row r="17" spans="1:16" ht="18.75" customHeight="1">
      <c r="A17" s="5"/>
      <c r="B17" s="3"/>
      <c r="C17" s="4" t="s">
        <v>100</v>
      </c>
      <c r="D17" s="19"/>
      <c r="E17" s="27"/>
      <c r="F17" s="27" t="s">
        <v>13</v>
      </c>
      <c r="G17" s="27"/>
      <c r="H17" s="27" t="s">
        <v>92</v>
      </c>
      <c r="I17" s="27"/>
      <c r="J17" s="28" t="s">
        <v>93</v>
      </c>
      <c r="K17" s="73" t="str">
        <f t="shared" si="0"/>
        <v/>
      </c>
      <c r="L17" s="29"/>
      <c r="M17" s="30"/>
    </row>
    <row r="18" spans="1:16" ht="18.75" customHeight="1">
      <c r="A18" s="5"/>
      <c r="B18" s="3"/>
      <c r="C18" s="4" t="s">
        <v>122</v>
      </c>
      <c r="D18" s="23"/>
      <c r="E18" s="23"/>
      <c r="F18" s="23" t="s">
        <v>13</v>
      </c>
      <c r="G18" s="23"/>
      <c r="H18" s="23" t="s">
        <v>92</v>
      </c>
      <c r="I18" s="23"/>
      <c r="J18" s="24" t="s">
        <v>93</v>
      </c>
      <c r="K18" s="73" t="str">
        <f t="shared" si="0"/>
        <v/>
      </c>
      <c r="L18" s="25"/>
      <c r="M18" s="26"/>
    </row>
    <row r="19" spans="1:16" ht="15.75" customHeight="1">
      <c r="A19" s="5"/>
      <c r="B19" s="57" t="s">
        <v>91</v>
      </c>
      <c r="C19" s="2"/>
      <c r="E19" s="2"/>
      <c r="F19" s="2"/>
      <c r="G19" s="2"/>
      <c r="H19" s="2"/>
      <c r="I19" s="2"/>
      <c r="J19" s="2"/>
      <c r="K19" s="2"/>
      <c r="L19" s="2"/>
      <c r="M19" s="2"/>
    </row>
    <row r="20" spans="1:16" ht="16.5" customHeight="1">
      <c r="A20" s="5"/>
      <c r="B20" s="86" t="s">
        <v>180</v>
      </c>
      <c r="C20" s="86"/>
      <c r="D20" s="86"/>
      <c r="E20" s="86"/>
      <c r="F20" s="86"/>
      <c r="G20" s="86"/>
      <c r="H20" s="86"/>
      <c r="I20" s="86"/>
      <c r="J20" s="86"/>
      <c r="K20" s="86"/>
      <c r="L20" s="86"/>
      <c r="M20" s="86"/>
    </row>
    <row r="21" spans="1:16" ht="22.15" customHeight="1">
      <c r="A21" s="4">
        <v>4</v>
      </c>
      <c r="B21" s="4" t="s">
        <v>103</v>
      </c>
      <c r="C21" s="4"/>
      <c r="D21" s="7" t="s">
        <v>101</v>
      </c>
      <c r="E21" s="35"/>
      <c r="F21" s="1" t="s">
        <v>104</v>
      </c>
      <c r="G21" s="89" t="s">
        <v>102</v>
      </c>
      <c r="H21" s="89"/>
      <c r="I21" s="105"/>
      <c r="J21" s="105"/>
      <c r="K21" s="2"/>
      <c r="L21" s="16" t="s">
        <v>4</v>
      </c>
      <c r="M21" s="16" t="s">
        <v>5</v>
      </c>
    </row>
    <row r="22" spans="1:16" ht="24.6" customHeight="1">
      <c r="A22" s="2"/>
      <c r="B22" s="2"/>
      <c r="C22" s="2"/>
      <c r="D22" s="84" t="s">
        <v>181</v>
      </c>
      <c r="E22" s="35"/>
      <c r="F22" s="1" t="s">
        <v>104</v>
      </c>
      <c r="G22" s="89" t="s">
        <v>1</v>
      </c>
      <c r="H22" s="89"/>
      <c r="I22" s="87"/>
      <c r="J22" s="87"/>
      <c r="L22" s="98"/>
      <c r="M22" s="98"/>
    </row>
    <row r="23" spans="1:16" ht="24.6" customHeight="1">
      <c r="A23" s="56" t="s">
        <v>6</v>
      </c>
      <c r="B23" s="18"/>
      <c r="C23" s="18"/>
      <c r="D23" s="18"/>
      <c r="E23" s="97"/>
      <c r="F23" s="97"/>
      <c r="G23" s="90" t="s">
        <v>89</v>
      </c>
      <c r="H23" s="90"/>
      <c r="I23" s="88">
        <f>E21+I21+E22+I22</f>
        <v>0</v>
      </c>
      <c r="J23" s="88"/>
      <c r="L23" s="98"/>
      <c r="M23" s="98"/>
    </row>
    <row r="24" spans="1:16" ht="33.75" customHeight="1">
      <c r="A24" s="101" t="s">
        <v>172</v>
      </c>
      <c r="B24" s="101"/>
      <c r="C24" s="101"/>
      <c r="D24" s="101"/>
      <c r="E24" s="101"/>
      <c r="F24" s="101"/>
      <c r="G24" s="101"/>
      <c r="H24" s="101"/>
      <c r="I24" s="101"/>
      <c r="J24" s="101"/>
      <c r="K24" s="101"/>
      <c r="L24" s="101"/>
      <c r="M24" s="101"/>
      <c r="N24" s="32"/>
      <c r="O24" s="32"/>
      <c r="P24" s="32"/>
    </row>
    <row r="25" spans="1:16" ht="33" customHeight="1">
      <c r="B25" s="2"/>
      <c r="C25" s="2"/>
      <c r="D25" s="102" t="s">
        <v>138</v>
      </c>
      <c r="E25" s="102"/>
      <c r="F25" s="102"/>
      <c r="G25" s="102"/>
      <c r="H25" s="102"/>
      <c r="I25" s="102"/>
      <c r="J25" s="102"/>
      <c r="K25" s="102"/>
      <c r="L25" s="69" t="s">
        <v>107</v>
      </c>
      <c r="M25" s="16" t="s">
        <v>4</v>
      </c>
    </row>
    <row r="26" spans="1:16" ht="19.5" customHeight="1">
      <c r="A26" s="2"/>
      <c r="B26" s="4" t="s">
        <v>7</v>
      </c>
      <c r="C26" s="4" t="s">
        <v>0</v>
      </c>
      <c r="D26" s="17">
        <f>I4</f>
        <v>0</v>
      </c>
      <c r="E26" s="17"/>
      <c r="F26" s="17"/>
      <c r="G26" s="17"/>
      <c r="H26" s="17"/>
      <c r="I26" s="17"/>
      <c r="L26" s="99" t="s">
        <v>106</v>
      </c>
      <c r="M26" s="103"/>
    </row>
    <row r="27" spans="1:16" ht="19.5" customHeight="1">
      <c r="A27" s="2"/>
      <c r="B27" s="3"/>
      <c r="C27" s="4"/>
      <c r="D27" s="68"/>
      <c r="E27" s="68"/>
      <c r="F27" s="68"/>
      <c r="G27" s="68"/>
      <c r="H27" s="68"/>
      <c r="I27" s="68"/>
      <c r="K27" s="67"/>
      <c r="L27" s="100"/>
      <c r="M27" s="104"/>
    </row>
    <row r="28" spans="1:16" ht="18.75" customHeight="1">
      <c r="A28" s="5"/>
      <c r="B28" s="4" t="s">
        <v>179</v>
      </c>
      <c r="C28" s="4" t="s">
        <v>97</v>
      </c>
      <c r="D28" s="19">
        <f>D14</f>
        <v>0</v>
      </c>
      <c r="E28" s="19">
        <f>E14</f>
        <v>0</v>
      </c>
      <c r="F28" s="19" t="s">
        <v>13</v>
      </c>
      <c r="G28" s="19">
        <f>G14</f>
        <v>0</v>
      </c>
      <c r="H28" s="19" t="s">
        <v>92</v>
      </c>
      <c r="I28" s="19">
        <f>I14</f>
        <v>0</v>
      </c>
      <c r="J28" s="20" t="s">
        <v>93</v>
      </c>
      <c r="K28" s="74" t="str">
        <f>K14</f>
        <v/>
      </c>
      <c r="L28" s="81">
        <f>L14</f>
        <v>0</v>
      </c>
      <c r="M28" s="82">
        <f>M14</f>
        <v>0</v>
      </c>
    </row>
    <row r="29" spans="1:16" ht="18.75" customHeight="1">
      <c r="A29" s="5"/>
      <c r="B29" s="3"/>
      <c r="C29" s="4" t="s">
        <v>98</v>
      </c>
      <c r="D29" s="19">
        <f t="shared" ref="D29:D32" si="1">D15</f>
        <v>0</v>
      </c>
      <c r="E29" s="19">
        <f>E15</f>
        <v>0</v>
      </c>
      <c r="F29" s="23" t="s">
        <v>13</v>
      </c>
      <c r="G29" s="19">
        <f t="shared" ref="G29:G32" si="2">G15</f>
        <v>0</v>
      </c>
      <c r="H29" s="23" t="s">
        <v>92</v>
      </c>
      <c r="I29" s="19">
        <f t="shared" ref="I29:I32" si="3">I15</f>
        <v>0</v>
      </c>
      <c r="J29" s="24" t="s">
        <v>93</v>
      </c>
      <c r="K29" s="74" t="str">
        <f t="shared" ref="K29:M32" si="4">K15</f>
        <v/>
      </c>
      <c r="L29" s="81">
        <f t="shared" si="4"/>
        <v>0</v>
      </c>
      <c r="M29" s="82">
        <f t="shared" si="4"/>
        <v>0</v>
      </c>
    </row>
    <row r="30" spans="1:16" ht="18.75" customHeight="1">
      <c r="A30" s="5"/>
      <c r="B30" s="3"/>
      <c r="C30" s="4" t="s">
        <v>99</v>
      </c>
      <c r="D30" s="19">
        <f t="shared" si="1"/>
        <v>0</v>
      </c>
      <c r="E30" s="19">
        <f>E16</f>
        <v>0</v>
      </c>
      <c r="F30" s="23" t="s">
        <v>13</v>
      </c>
      <c r="G30" s="19">
        <f t="shared" si="2"/>
        <v>0</v>
      </c>
      <c r="H30" s="23" t="s">
        <v>92</v>
      </c>
      <c r="I30" s="19">
        <f t="shared" si="3"/>
        <v>0</v>
      </c>
      <c r="J30" s="24" t="s">
        <v>93</v>
      </c>
      <c r="K30" s="74" t="str">
        <f t="shared" si="4"/>
        <v/>
      </c>
      <c r="L30" s="81">
        <f t="shared" si="4"/>
        <v>0</v>
      </c>
      <c r="M30" s="82">
        <f t="shared" si="4"/>
        <v>0</v>
      </c>
    </row>
    <row r="31" spans="1:16" ht="18.75" customHeight="1">
      <c r="A31" s="5"/>
      <c r="B31" s="3"/>
      <c r="C31" s="4" t="s">
        <v>100</v>
      </c>
      <c r="D31" s="19">
        <f t="shared" si="1"/>
        <v>0</v>
      </c>
      <c r="E31" s="19">
        <f>E17</f>
        <v>0</v>
      </c>
      <c r="F31" s="27" t="s">
        <v>13</v>
      </c>
      <c r="G31" s="19">
        <f t="shared" si="2"/>
        <v>0</v>
      </c>
      <c r="H31" s="27" t="s">
        <v>92</v>
      </c>
      <c r="I31" s="19">
        <f t="shared" si="3"/>
        <v>0</v>
      </c>
      <c r="J31" s="28" t="s">
        <v>93</v>
      </c>
      <c r="K31" s="74" t="str">
        <f t="shared" si="4"/>
        <v/>
      </c>
      <c r="L31" s="21">
        <f t="shared" si="4"/>
        <v>0</v>
      </c>
      <c r="M31" s="21">
        <f t="shared" si="4"/>
        <v>0</v>
      </c>
    </row>
    <row r="32" spans="1:16" ht="18.75" customHeight="1">
      <c r="A32" s="5"/>
      <c r="B32" s="3"/>
      <c r="C32" s="4" t="s">
        <v>122</v>
      </c>
      <c r="D32" s="19">
        <f t="shared" si="1"/>
        <v>0</v>
      </c>
      <c r="E32" s="19">
        <f>E18</f>
        <v>0</v>
      </c>
      <c r="F32" s="23" t="s">
        <v>13</v>
      </c>
      <c r="G32" s="19">
        <f t="shared" si="2"/>
        <v>0</v>
      </c>
      <c r="H32" s="23" t="s">
        <v>92</v>
      </c>
      <c r="I32" s="19">
        <f t="shared" si="3"/>
        <v>0</v>
      </c>
      <c r="J32" s="24" t="s">
        <v>93</v>
      </c>
      <c r="K32" s="74" t="str">
        <f t="shared" si="4"/>
        <v/>
      </c>
      <c r="L32" s="21">
        <f t="shared" si="4"/>
        <v>0</v>
      </c>
      <c r="M32" s="21">
        <f t="shared" si="4"/>
        <v>0</v>
      </c>
    </row>
    <row r="33" spans="1:13" ht="21.75" customHeight="1">
      <c r="A33" s="96"/>
      <c r="B33" s="96"/>
      <c r="C33" s="96"/>
      <c r="D33" s="96"/>
      <c r="E33" s="33" t="s">
        <v>158</v>
      </c>
      <c r="H33" s="4"/>
      <c r="I33" s="4"/>
      <c r="K33" s="2"/>
      <c r="L33" s="2"/>
    </row>
    <row r="34" spans="1:13" ht="18" customHeight="1">
      <c r="A34" s="10"/>
      <c r="B34" s="75" t="s">
        <v>21</v>
      </c>
      <c r="C34" s="75"/>
      <c r="D34" s="75"/>
      <c r="E34" s="75"/>
      <c r="F34" s="75"/>
      <c r="G34" s="75"/>
      <c r="H34" s="75"/>
      <c r="I34" s="75"/>
      <c r="J34" s="75"/>
      <c r="K34" s="75"/>
      <c r="L34" s="75"/>
      <c r="M34" s="75"/>
    </row>
    <row r="35" spans="1:13" ht="18" customHeight="1">
      <c r="A35" s="10"/>
      <c r="B35" s="94" t="s">
        <v>161</v>
      </c>
      <c r="C35" s="95"/>
      <c r="D35" s="95"/>
      <c r="E35" s="95"/>
      <c r="F35" s="95"/>
      <c r="G35" s="95"/>
      <c r="H35" s="95"/>
      <c r="I35" s="95"/>
      <c r="J35" s="95"/>
      <c r="K35" s="95"/>
      <c r="L35" s="95"/>
      <c r="M35" s="95"/>
    </row>
    <row r="36" spans="1:13" ht="18" customHeight="1">
      <c r="A36" s="10"/>
      <c r="B36" s="94" t="s">
        <v>133</v>
      </c>
      <c r="C36" s="95"/>
      <c r="D36" s="95"/>
      <c r="E36" s="95"/>
      <c r="F36" s="95"/>
      <c r="G36" s="95"/>
      <c r="H36" s="95"/>
      <c r="I36" s="95"/>
      <c r="J36" s="95"/>
      <c r="K36" s="95"/>
      <c r="L36" s="95"/>
      <c r="M36" s="95"/>
    </row>
    <row r="37" spans="1:13" s="8" customFormat="1" ht="18" customHeight="1">
      <c r="A37" s="10"/>
      <c r="B37" s="76" t="s">
        <v>171</v>
      </c>
      <c r="C37" s="76"/>
      <c r="D37" s="76"/>
      <c r="E37" s="76"/>
      <c r="F37" s="76"/>
      <c r="G37" s="76"/>
      <c r="H37" s="76"/>
      <c r="I37" s="76"/>
      <c r="J37" s="76"/>
      <c r="K37" s="76"/>
      <c r="L37" s="76"/>
      <c r="M37" s="76"/>
    </row>
    <row r="38" spans="1:13" s="8" customFormat="1" ht="18" customHeight="1">
      <c r="A38" s="10"/>
      <c r="B38" s="76" t="s">
        <v>140</v>
      </c>
      <c r="C38" s="76"/>
      <c r="D38" s="76"/>
      <c r="E38" s="76"/>
      <c r="F38" s="76"/>
      <c r="G38" s="76"/>
      <c r="H38" s="76"/>
      <c r="I38" s="76"/>
      <c r="J38" s="76"/>
      <c r="K38" s="76"/>
      <c r="L38" s="76"/>
      <c r="M38" s="76"/>
    </row>
    <row r="39" spans="1:13" s="46" customFormat="1" ht="18" customHeight="1">
      <c r="A39" s="91" t="s">
        <v>178</v>
      </c>
      <c r="B39" s="91"/>
      <c r="C39" s="91"/>
      <c r="D39" s="91"/>
      <c r="E39" s="91"/>
      <c r="F39" s="91"/>
      <c r="G39" s="91"/>
      <c r="H39" s="91"/>
      <c r="I39" s="91"/>
      <c r="J39" s="91"/>
      <c r="K39" s="91"/>
      <c r="L39" s="91"/>
      <c r="M39" s="91"/>
    </row>
    <row r="40" spans="1:13" s="8" customFormat="1" ht="18" customHeight="1">
      <c r="A40" s="10"/>
      <c r="B40" s="76" t="s">
        <v>136</v>
      </c>
      <c r="C40" s="76"/>
      <c r="D40" s="76"/>
      <c r="E40" s="76"/>
      <c r="F40" s="76"/>
      <c r="G40" s="76"/>
      <c r="H40" s="76"/>
      <c r="I40" s="76"/>
      <c r="J40" s="76"/>
      <c r="K40" s="76"/>
      <c r="L40" s="76"/>
      <c r="M40" s="76"/>
    </row>
    <row r="41" spans="1:13" s="8" customFormat="1" ht="18.75" customHeight="1">
      <c r="A41" s="10"/>
      <c r="B41" s="77" t="s">
        <v>162</v>
      </c>
      <c r="C41" s="76"/>
      <c r="D41" s="76"/>
      <c r="E41" s="76"/>
      <c r="F41" s="76"/>
      <c r="G41" s="76"/>
      <c r="H41" s="76"/>
      <c r="I41" s="76"/>
      <c r="J41" s="76"/>
      <c r="K41" s="76"/>
      <c r="L41" s="76"/>
      <c r="M41" s="76"/>
    </row>
    <row r="42" spans="1:13" s="8" customFormat="1" ht="18.75" customHeight="1">
      <c r="A42" s="2"/>
      <c r="B42" s="76" t="s">
        <v>163</v>
      </c>
      <c r="C42" s="76"/>
      <c r="D42" s="76"/>
      <c r="E42" s="76"/>
      <c r="F42" s="76"/>
      <c r="G42" s="76"/>
      <c r="H42" s="76"/>
      <c r="I42" s="76"/>
      <c r="J42" s="76"/>
      <c r="K42" s="76"/>
      <c r="L42" s="76"/>
      <c r="M42" s="76"/>
    </row>
    <row r="43" spans="1:13" s="8" customFormat="1" ht="23.25" customHeight="1">
      <c r="A43" s="10"/>
      <c r="B43" s="75" t="s">
        <v>134</v>
      </c>
      <c r="C43" s="75"/>
      <c r="D43" s="75"/>
      <c r="E43" s="75"/>
      <c r="F43" s="75"/>
      <c r="G43" s="75"/>
      <c r="H43" s="75"/>
      <c r="I43" s="75"/>
      <c r="J43" s="75"/>
      <c r="K43" s="75"/>
      <c r="L43" s="75"/>
      <c r="M43" s="76"/>
    </row>
    <row r="44" spans="1:13" s="8" customFormat="1" ht="16.5">
      <c r="B44" s="75" t="s">
        <v>135</v>
      </c>
      <c r="C44" s="75"/>
      <c r="D44" s="75"/>
      <c r="E44" s="75"/>
      <c r="F44" s="75"/>
      <c r="G44" s="75"/>
      <c r="H44" s="75"/>
      <c r="I44" s="75"/>
      <c r="J44" s="75"/>
      <c r="K44" s="75"/>
      <c r="L44" s="75"/>
      <c r="M44" s="76"/>
    </row>
    <row r="45" spans="1:13" s="8" customFormat="1" ht="18" customHeight="1">
      <c r="A45" s="10"/>
      <c r="B45" s="76" t="s">
        <v>137</v>
      </c>
      <c r="C45" s="76"/>
      <c r="D45" s="76"/>
      <c r="E45" s="76"/>
      <c r="F45" s="76"/>
      <c r="G45" s="76"/>
      <c r="H45" s="76"/>
      <c r="I45" s="76"/>
      <c r="J45" s="76"/>
      <c r="K45" s="76"/>
      <c r="L45" s="76"/>
      <c r="M45" s="76"/>
    </row>
    <row r="46" spans="1:13" s="8" customFormat="1" ht="18" customHeight="1">
      <c r="A46" s="10"/>
      <c r="B46" s="76" t="s">
        <v>164</v>
      </c>
      <c r="C46" s="76"/>
      <c r="D46" s="76"/>
      <c r="E46" s="76"/>
      <c r="F46" s="76"/>
      <c r="G46" s="76"/>
      <c r="H46" s="76"/>
      <c r="I46" s="76"/>
      <c r="J46" s="76"/>
      <c r="K46" s="76"/>
      <c r="L46" s="76"/>
      <c r="M46" s="75"/>
    </row>
    <row r="47" spans="1:13" s="8" customFormat="1" ht="18" customHeight="1">
      <c r="A47" s="10"/>
      <c r="B47" s="75" t="s">
        <v>108</v>
      </c>
      <c r="C47" s="78"/>
      <c r="D47" s="78"/>
      <c r="E47" s="78"/>
      <c r="F47" s="78"/>
      <c r="G47" s="78"/>
      <c r="H47" s="78"/>
      <c r="I47" s="78"/>
      <c r="J47" s="78"/>
      <c r="K47" s="78"/>
      <c r="L47" s="78"/>
      <c r="M47" s="78"/>
    </row>
    <row r="48" spans="1:13" s="8" customFormat="1" ht="18" customHeight="1">
      <c r="A48" s="15"/>
      <c r="B48" s="75" t="s">
        <v>189</v>
      </c>
      <c r="C48" s="79"/>
      <c r="D48" s="75"/>
      <c r="E48" s="76"/>
      <c r="F48" s="76"/>
      <c r="G48" s="76"/>
      <c r="H48" s="76"/>
      <c r="I48" s="75"/>
      <c r="J48" s="75"/>
      <c r="K48" s="75"/>
      <c r="L48" s="75"/>
      <c r="M48" s="75"/>
    </row>
    <row r="49" spans="2:13" ht="18.75">
      <c r="B49" s="9"/>
      <c r="C49" s="9"/>
      <c r="D49" s="9"/>
      <c r="E49" s="9"/>
      <c r="F49" s="9"/>
      <c r="G49" s="9"/>
      <c r="H49" s="9"/>
      <c r="M49" s="9"/>
    </row>
  </sheetData>
  <dataConsolidate/>
  <mergeCells count="38">
    <mergeCell ref="A1:B1"/>
    <mergeCell ref="I10:M10"/>
    <mergeCell ref="I4:M4"/>
    <mergeCell ref="B13:M13"/>
    <mergeCell ref="L3:M3"/>
    <mergeCell ref="J3:K3"/>
    <mergeCell ref="F4:H4"/>
    <mergeCell ref="F5:H5"/>
    <mergeCell ref="F6:H6"/>
    <mergeCell ref="F7:H7"/>
    <mergeCell ref="F9:H9"/>
    <mergeCell ref="D12:M12"/>
    <mergeCell ref="A2:M2"/>
    <mergeCell ref="F8:H8"/>
    <mergeCell ref="I8:M8"/>
    <mergeCell ref="F10:H10"/>
    <mergeCell ref="A39:M39"/>
    <mergeCell ref="I5:M5"/>
    <mergeCell ref="I6:M6"/>
    <mergeCell ref="I7:M7"/>
    <mergeCell ref="I9:M9"/>
    <mergeCell ref="B36:M36"/>
    <mergeCell ref="A33:D33"/>
    <mergeCell ref="E23:F23"/>
    <mergeCell ref="M22:M23"/>
    <mergeCell ref="L22:L23"/>
    <mergeCell ref="L26:L27"/>
    <mergeCell ref="A24:M24"/>
    <mergeCell ref="B35:M35"/>
    <mergeCell ref="D25:K25"/>
    <mergeCell ref="M26:M27"/>
    <mergeCell ref="I21:J21"/>
    <mergeCell ref="B20:M20"/>
    <mergeCell ref="I22:J22"/>
    <mergeCell ref="I23:J23"/>
    <mergeCell ref="G22:H22"/>
    <mergeCell ref="G21:H21"/>
    <mergeCell ref="G23:H23"/>
  </mergeCells>
  <phoneticPr fontId="1"/>
  <dataValidations count="3">
    <dataValidation type="list" allowBlank="1" showInputMessage="1" showErrorMessage="1" sqref="D8:D9" xr:uid="{00000000-0002-0000-0000-000000000000}">
      <formula1>"有, 無"</formula1>
    </dataValidation>
    <dataValidation type="list" allowBlank="1" showInputMessage="1" showErrorMessage="1" sqref="B8:C9" xr:uid="{00000000-0002-0000-0000-000001000000}">
      <formula1>"有, 無, 認定済"</formula1>
    </dataValidation>
    <dataValidation type="list" allowBlank="1" showInputMessage="1" showErrorMessage="1" sqref="A43 A45:A47 A34:A38 A40:A41" xr:uid="{00000000-0002-0000-0000-000002000000}">
      <formula1>"✓"</formula1>
    </dataValidation>
  </dataValidations>
  <printOptions horizontalCentered="1"/>
  <pageMargins left="0.33" right="0.25" top="0.16" bottom="0.16" header="0.16" footer="0.16"/>
  <pageSetup paperSize="9" scale="85" fitToHeight="0" orientation="portrait" blackAndWhite="1" r:id="rId1"/>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3000000}">
          <x14:formula1>
            <xm:f>Sheet!$B$3:$B$5</xm:f>
          </x14:formula1>
          <xm:sqref>D4</xm:sqref>
        </x14:dataValidation>
        <x14:dataValidation type="list" allowBlank="1" showInputMessage="1" showErrorMessage="1" xr:uid="{00000000-0002-0000-0000-000004000000}">
          <x14:formula1>
            <xm:f>Sheet!$D$3:$D$14</xm:f>
          </x14:formula1>
          <xm:sqref>G14:G18</xm:sqref>
        </x14:dataValidation>
        <x14:dataValidation type="list" allowBlank="1" showInputMessage="1" showErrorMessage="1" xr:uid="{00000000-0002-0000-0000-000005000000}">
          <x14:formula1>
            <xm:f>Sheet!$E$3:$E$33</xm:f>
          </x14:formula1>
          <xm:sqref>I14:I18</xm:sqref>
        </x14:dataValidation>
        <x14:dataValidation type="list" allowBlank="1" showInputMessage="1" showErrorMessage="1" xr:uid="{00000000-0002-0000-0000-000006000000}">
          <x14:formula1>
            <xm:f>Sheet!$G$3:$G$31</xm:f>
          </x14:formula1>
          <xm:sqref>L14:L18</xm:sqref>
        </x14:dataValidation>
        <x14:dataValidation type="list" allowBlank="1" showInputMessage="1" showErrorMessage="1" xr:uid="{00000000-0002-0000-0000-000007000000}">
          <x14:formula1>
            <xm:f>Sheet!$H$3:$H$31</xm:f>
          </x14:formula1>
          <xm:sqref>M14:M18</xm:sqref>
        </x14:dataValidation>
        <x14:dataValidation type="list" allowBlank="1" showInputMessage="1" showErrorMessage="1" xr:uid="{00000000-0002-0000-0000-000009000000}">
          <x14:formula1>
            <xm:f>Sheet!$B$9:$B$12</xm:f>
          </x14:formula1>
          <xm:sqref>D5</xm:sqref>
        </x14:dataValidation>
        <x14:dataValidation type="list" allowBlank="1" showInputMessage="1" showErrorMessage="1" xr:uid="{00000000-0002-0000-0000-000008000000}">
          <x14:formula1>
            <xm:f>Sheet!$J$4:$J$23</xm:f>
          </x14:formula1>
          <xm:sqref>D14:D18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M48"/>
  <sheetViews>
    <sheetView zoomScale="115" zoomScaleNormal="115" workbookViewId="0">
      <selection activeCell="M18" sqref="M18"/>
    </sheetView>
  </sheetViews>
  <sheetFormatPr defaultRowHeight="18.75"/>
  <cols>
    <col min="1" max="2" width="2.875" customWidth="1"/>
    <col min="3" max="3" width="14.375" customWidth="1"/>
    <col min="4" max="4" width="8.625" customWidth="1"/>
    <col min="5" max="5" width="17" customWidth="1"/>
    <col min="6" max="6" width="4.875" customWidth="1"/>
    <col min="7" max="7" width="11.625" customWidth="1"/>
    <col min="8" max="8" width="3.75" customWidth="1"/>
    <col min="9" max="9" width="11.625" customWidth="1"/>
    <col min="10" max="10" width="11.5" customWidth="1"/>
  </cols>
  <sheetData>
    <row r="3" spans="3:11" ht="15" customHeight="1">
      <c r="C3" s="8"/>
      <c r="D3" s="8"/>
      <c r="E3" s="8"/>
      <c r="F3" s="8"/>
      <c r="G3" s="8"/>
      <c r="H3" s="8"/>
      <c r="I3" s="113">
        <f>①使用願!L3</f>
        <v>0</v>
      </c>
      <c r="J3" s="113"/>
      <c r="K3" s="8"/>
    </row>
    <row r="4" spans="3:11" ht="15" customHeight="1">
      <c r="C4" s="8" t="s">
        <v>22</v>
      </c>
      <c r="D4" s="8"/>
      <c r="E4" s="8"/>
      <c r="F4" s="8"/>
      <c r="G4" s="8"/>
      <c r="H4" s="8"/>
      <c r="I4" s="8"/>
      <c r="J4" s="8"/>
      <c r="K4" s="8"/>
    </row>
    <row r="5" spans="3:11" ht="15" customHeight="1">
      <c r="C5" s="8" t="s">
        <v>23</v>
      </c>
      <c r="D5" s="8"/>
      <c r="E5" s="8"/>
      <c r="F5" s="8"/>
      <c r="G5" s="8"/>
      <c r="H5" s="8"/>
      <c r="I5" s="8"/>
      <c r="J5" s="8"/>
      <c r="K5" s="8"/>
    </row>
    <row r="6" spans="3:11" ht="15" customHeight="1">
      <c r="C6" s="8"/>
      <c r="D6" s="8"/>
      <c r="E6" s="61" t="s">
        <v>145</v>
      </c>
      <c r="F6" s="61"/>
      <c r="G6" s="8"/>
      <c r="H6" s="8"/>
      <c r="I6" s="8"/>
      <c r="J6" s="8"/>
      <c r="K6" s="8"/>
    </row>
    <row r="7" spans="3:11" ht="15" customHeight="1">
      <c r="C7" s="8"/>
      <c r="D7" s="8"/>
      <c r="E7" s="61" t="s">
        <v>148</v>
      </c>
      <c r="F7" s="61"/>
      <c r="G7" s="49">
        <f>①使用願!I8</f>
        <v>0</v>
      </c>
      <c r="H7" s="40"/>
      <c r="I7" s="40"/>
      <c r="J7" s="40"/>
    </row>
    <row r="8" spans="3:11" ht="15" customHeight="1">
      <c r="C8" s="8"/>
      <c r="D8" s="8"/>
      <c r="E8" s="61" t="s">
        <v>25</v>
      </c>
      <c r="F8" s="61"/>
      <c r="G8" s="40"/>
      <c r="H8" s="40"/>
      <c r="I8" s="40"/>
      <c r="J8" s="40"/>
    </row>
    <row r="9" spans="3:11" ht="15" customHeight="1">
      <c r="C9" s="8"/>
      <c r="D9" s="8"/>
      <c r="E9" s="61" t="s">
        <v>147</v>
      </c>
      <c r="F9" s="61"/>
      <c r="G9" s="40">
        <f>①使用願!I6</f>
        <v>0</v>
      </c>
      <c r="H9" s="40"/>
      <c r="I9" s="40"/>
      <c r="J9" s="40"/>
    </row>
    <row r="10" spans="3:11" ht="15" customHeight="1">
      <c r="C10" s="8"/>
      <c r="D10" s="8"/>
      <c r="E10" s="61"/>
      <c r="F10" s="61"/>
      <c r="G10" s="40">
        <f>①使用願!I7</f>
        <v>0</v>
      </c>
      <c r="H10" s="40"/>
      <c r="I10" s="40"/>
      <c r="J10" s="41"/>
    </row>
    <row r="11" spans="3:11" ht="15" customHeight="1">
      <c r="C11" s="8"/>
      <c r="D11" s="8"/>
      <c r="E11" s="61" t="s">
        <v>149</v>
      </c>
      <c r="F11" s="61"/>
      <c r="G11" s="40">
        <f>①使用願!I4</f>
        <v>0</v>
      </c>
      <c r="H11" s="40"/>
      <c r="I11" s="40"/>
      <c r="J11" s="40"/>
    </row>
    <row r="12" spans="3:11" ht="15" customHeight="1">
      <c r="C12" s="8"/>
      <c r="D12" s="8"/>
      <c r="E12" s="61" t="s">
        <v>150</v>
      </c>
      <c r="F12" s="61"/>
      <c r="G12" s="40">
        <f>①使用願!I9</f>
        <v>0</v>
      </c>
      <c r="H12" s="40"/>
      <c r="I12" s="40"/>
      <c r="J12" s="40"/>
    </row>
    <row r="13" spans="3:11" ht="15" customHeight="1">
      <c r="C13" s="8"/>
      <c r="D13" s="8"/>
      <c r="E13" s="8"/>
      <c r="G13" s="8"/>
      <c r="H13" s="8"/>
      <c r="I13" s="8"/>
      <c r="J13" s="8"/>
    </row>
    <row r="14" spans="3:11" ht="15" customHeight="1">
      <c r="C14" s="8"/>
      <c r="D14" s="8"/>
      <c r="E14" s="8"/>
      <c r="F14" s="8"/>
      <c r="G14" s="8"/>
      <c r="H14" s="8"/>
      <c r="I14" s="8"/>
      <c r="J14" s="8"/>
      <c r="K14" s="8"/>
    </row>
    <row r="15" spans="3:11" ht="15" customHeight="1">
      <c r="C15" s="8"/>
      <c r="D15" s="8"/>
      <c r="E15" s="8" t="s">
        <v>143</v>
      </c>
      <c r="F15" s="8"/>
      <c r="G15" s="8"/>
      <c r="H15" s="8"/>
      <c r="I15" s="8"/>
      <c r="J15" s="8"/>
      <c r="K15" s="8"/>
    </row>
    <row r="16" spans="3:11" ht="15" customHeight="1">
      <c r="C16" s="8"/>
      <c r="D16" s="8"/>
      <c r="E16" s="8"/>
      <c r="F16" s="8"/>
      <c r="G16" s="8"/>
      <c r="H16" s="8"/>
      <c r="I16" s="8"/>
      <c r="J16" s="8"/>
      <c r="K16" s="8"/>
    </row>
    <row r="17" spans="3:13" ht="15" customHeight="1">
      <c r="C17" s="8" t="s">
        <v>151</v>
      </c>
      <c r="E17" s="8"/>
      <c r="F17" s="8"/>
      <c r="G17" s="8"/>
      <c r="H17" s="8"/>
      <c r="I17" s="8"/>
      <c r="J17" s="8"/>
      <c r="K17" s="8"/>
    </row>
    <row r="18" spans="3:13" ht="15" customHeight="1">
      <c r="C18" s="8" t="s">
        <v>152</v>
      </c>
      <c r="E18" s="8"/>
      <c r="F18" s="8"/>
      <c r="G18" s="8"/>
      <c r="H18" s="8"/>
      <c r="I18" s="8"/>
      <c r="J18" s="8"/>
      <c r="K18" s="8"/>
    </row>
    <row r="19" spans="3:13" ht="15" customHeight="1">
      <c r="C19" s="8"/>
      <c r="D19" s="8"/>
      <c r="E19" s="8"/>
      <c r="F19" s="8" t="s">
        <v>29</v>
      </c>
      <c r="G19" s="8"/>
      <c r="H19" s="8"/>
      <c r="I19" s="8"/>
      <c r="J19" s="8"/>
      <c r="K19" s="8"/>
    </row>
    <row r="20" spans="3:13" ht="15" customHeight="1">
      <c r="C20" s="8" t="s">
        <v>30</v>
      </c>
      <c r="D20" s="8"/>
      <c r="E20" s="8"/>
      <c r="F20" s="8"/>
      <c r="G20" s="8"/>
      <c r="H20" s="8"/>
      <c r="I20" s="8"/>
      <c r="J20" s="8"/>
      <c r="K20" s="8"/>
    </row>
    <row r="21" spans="3:13" ht="15" customHeight="1">
      <c r="C21" s="8" t="s">
        <v>31</v>
      </c>
      <c r="D21" s="8" t="s">
        <v>142</v>
      </c>
      <c r="E21" s="8"/>
      <c r="F21" s="8"/>
      <c r="G21" s="8"/>
      <c r="H21" s="8"/>
      <c r="I21" s="8"/>
      <c r="J21" s="8"/>
      <c r="K21" s="8"/>
    </row>
    <row r="22" spans="3:13" ht="15" customHeight="1">
      <c r="C22" s="8" t="s">
        <v>32</v>
      </c>
      <c r="D22" s="50">
        <f>①使用願!D5</f>
        <v>0</v>
      </c>
      <c r="E22" s="8"/>
      <c r="F22" s="8"/>
      <c r="G22" s="8"/>
      <c r="H22" s="8"/>
      <c r="I22" s="8"/>
      <c r="J22" s="8"/>
      <c r="K22" s="8"/>
    </row>
    <row r="23" spans="3:13" ht="15" customHeight="1">
      <c r="C23" s="8" t="s">
        <v>141</v>
      </c>
      <c r="D23" s="42">
        <f>SUM(D28:D32)</f>
        <v>0</v>
      </c>
      <c r="E23" s="8"/>
      <c r="F23" s="8"/>
      <c r="G23" s="8"/>
      <c r="H23" s="8"/>
      <c r="I23" s="8"/>
      <c r="J23" s="8"/>
      <c r="K23" s="8"/>
    </row>
    <row r="24" spans="3:13" ht="15" customHeight="1">
      <c r="C24" s="8" t="s">
        <v>33</v>
      </c>
      <c r="D24" s="8">
        <f>①使用願!D12</f>
        <v>0</v>
      </c>
      <c r="E24" s="8"/>
      <c r="F24" s="8"/>
      <c r="G24" s="8"/>
      <c r="H24" s="8"/>
      <c r="I24" s="8"/>
      <c r="J24" s="8"/>
      <c r="K24" s="8"/>
    </row>
    <row r="25" spans="3:13" ht="15" customHeight="1">
      <c r="C25" s="8"/>
      <c r="D25" s="8" t="s">
        <v>130</v>
      </c>
      <c r="E25" s="8"/>
      <c r="F25" s="8"/>
      <c r="G25" s="8"/>
      <c r="H25" s="8"/>
      <c r="I25" s="8"/>
      <c r="J25" s="8"/>
      <c r="K25" s="8"/>
    </row>
    <row r="26" spans="3:13" ht="15" customHeight="1">
      <c r="C26" s="8" t="s">
        <v>34</v>
      </c>
      <c r="D26" s="8"/>
      <c r="E26" s="8"/>
      <c r="F26" s="8"/>
      <c r="G26" s="8"/>
      <c r="H26" s="8"/>
      <c r="I26" s="8"/>
      <c r="J26" s="8"/>
      <c r="K26" s="8"/>
    </row>
    <row r="27" spans="3:13" s="37" customFormat="1" ht="15" customHeight="1">
      <c r="C27" s="43" t="s">
        <v>35</v>
      </c>
      <c r="D27" s="43" t="s">
        <v>36</v>
      </c>
      <c r="E27" s="117" t="s">
        <v>37</v>
      </c>
      <c r="F27" s="119"/>
      <c r="G27" s="120" t="s">
        <v>38</v>
      </c>
      <c r="H27" s="120"/>
      <c r="I27" s="120"/>
      <c r="J27" s="43" t="s">
        <v>39</v>
      </c>
      <c r="K27" s="34"/>
      <c r="M27"/>
    </row>
    <row r="28" spans="3:13" ht="15" customHeight="1">
      <c r="C28" s="62">
        <f>①使用願!D14</f>
        <v>0</v>
      </c>
      <c r="D28" s="63">
        <f>IFERROR(VLOOKUP(C28,Sheet!$J$4:$L$30,3,FALSE),0)</f>
        <v>0</v>
      </c>
      <c r="E28" s="52" t="str">
        <f>IFERROR(DATE(①使用願!E14,①使用願!G14,①使用願!I14),"")</f>
        <v/>
      </c>
      <c r="F28" s="66" t="str">
        <f>①使用願!K14</f>
        <v/>
      </c>
      <c r="G28" s="54" t="str">
        <f>IF(①使用願!L14="","",①使用願!L14)</f>
        <v/>
      </c>
      <c r="H28" s="64" t="str">
        <f>IF(G28="","","～")</f>
        <v/>
      </c>
      <c r="I28" s="55" t="str">
        <f>IF(①使用願!M14="","",①使用願!M14)</f>
        <v/>
      </c>
      <c r="J28" s="65" t="str">
        <f>IFERROR(I28-G28,"")</f>
        <v/>
      </c>
      <c r="K28" s="8"/>
      <c r="L28" s="60"/>
    </row>
    <row r="29" spans="3:13" ht="15" customHeight="1">
      <c r="C29" s="62">
        <f>①使用願!D15</f>
        <v>0</v>
      </c>
      <c r="D29" s="63">
        <f>IFERROR(VLOOKUP(C29,Sheet!$J$4:$L$30,3,FALSE),0)</f>
        <v>0</v>
      </c>
      <c r="E29" s="52" t="str">
        <f>IFERROR(DATE(①使用願!E15,①使用願!G15,①使用願!I15),"")</f>
        <v/>
      </c>
      <c r="F29" s="53" t="str">
        <f>①使用願!K15</f>
        <v/>
      </c>
      <c r="G29" s="54" t="str">
        <f>IF(①使用願!L15="","",①使用願!L15)</f>
        <v/>
      </c>
      <c r="H29" s="64" t="str">
        <f t="shared" ref="H29:H32" si="0">IF(G29="","","～")</f>
        <v/>
      </c>
      <c r="I29" s="55" t="str">
        <f>IF(①使用願!M15="","",①使用願!M15)</f>
        <v/>
      </c>
      <c r="J29" s="65" t="str">
        <f t="shared" ref="J29:J32" si="1">IFERROR(I29-G29,"")</f>
        <v/>
      </c>
      <c r="K29" s="8"/>
      <c r="L29" s="59"/>
    </row>
    <row r="30" spans="3:13" ht="15" customHeight="1">
      <c r="C30" s="62">
        <f>①使用願!D16</f>
        <v>0</v>
      </c>
      <c r="D30" s="63">
        <f>IFERROR(VLOOKUP(C30,Sheet!$J$4:$L$30,3,FALSE),0)</f>
        <v>0</v>
      </c>
      <c r="E30" s="52" t="str">
        <f>IFERROR(DATE(①使用願!E16,①使用願!G16,①使用願!I16),"")</f>
        <v/>
      </c>
      <c r="F30" s="53" t="str">
        <f>①使用願!K16</f>
        <v/>
      </c>
      <c r="G30" s="54" t="str">
        <f>IF(①使用願!L16="","",①使用願!L16)</f>
        <v/>
      </c>
      <c r="H30" s="64" t="str">
        <f t="shared" si="0"/>
        <v/>
      </c>
      <c r="I30" s="55" t="str">
        <f>IF(①使用願!M16="","",①使用願!M16)</f>
        <v/>
      </c>
      <c r="J30" s="65" t="str">
        <f t="shared" si="1"/>
        <v/>
      </c>
      <c r="K30" s="8"/>
      <c r="L30" s="59"/>
    </row>
    <row r="31" spans="3:13" ht="15" customHeight="1">
      <c r="C31" s="62">
        <f>①使用願!D17</f>
        <v>0</v>
      </c>
      <c r="D31" s="63">
        <f>IFERROR(VLOOKUP(C31,Sheet!$J$4:$L$30,3,FALSE),0)</f>
        <v>0</v>
      </c>
      <c r="E31" s="52" t="str">
        <f>IFERROR(DATE(①使用願!E17,①使用願!G17,①使用願!I17),"")</f>
        <v/>
      </c>
      <c r="F31" s="53" t="str">
        <f>①使用願!K17</f>
        <v/>
      </c>
      <c r="G31" s="54" t="str">
        <f>IF(①使用願!L17="","",①使用願!L17)</f>
        <v/>
      </c>
      <c r="H31" s="64" t="str">
        <f t="shared" si="0"/>
        <v/>
      </c>
      <c r="I31" s="55" t="str">
        <f>IF(①使用願!M17="","",①使用願!M17)</f>
        <v/>
      </c>
      <c r="J31" s="65" t="str">
        <f t="shared" si="1"/>
        <v/>
      </c>
      <c r="K31" s="8"/>
      <c r="L31" s="59"/>
    </row>
    <row r="32" spans="3:13" ht="15" customHeight="1">
      <c r="C32" s="62">
        <f>①使用願!D18</f>
        <v>0</v>
      </c>
      <c r="D32" s="63">
        <f>IFERROR(VLOOKUP(C32,Sheet!$J$4:$L$30,3,FALSE),0)</f>
        <v>0</v>
      </c>
      <c r="E32" s="52" t="str">
        <f>IFERROR(DATE(①使用願!E18,①使用願!G18,①使用願!I18),"")</f>
        <v/>
      </c>
      <c r="F32" s="53" t="str">
        <f>①使用願!K18</f>
        <v/>
      </c>
      <c r="G32" s="54" t="str">
        <f>IF(①使用願!L18="","",①使用願!L18)</f>
        <v/>
      </c>
      <c r="H32" s="64" t="str">
        <f t="shared" si="0"/>
        <v/>
      </c>
      <c r="I32" s="55" t="str">
        <f>IF(①使用願!M18="","",①使用願!M18)</f>
        <v/>
      </c>
      <c r="J32" s="65" t="str">
        <f t="shared" si="1"/>
        <v/>
      </c>
      <c r="K32" s="8"/>
      <c r="L32" s="59"/>
    </row>
    <row r="33" spans="3:11" ht="15" customHeight="1">
      <c r="C33" s="8"/>
      <c r="D33" s="42"/>
      <c r="E33" s="8" t="s">
        <v>131</v>
      </c>
      <c r="F33" s="8"/>
      <c r="G33" s="8"/>
      <c r="H33" s="8"/>
      <c r="I33" s="8"/>
      <c r="J33" s="8"/>
      <c r="K33" s="8"/>
    </row>
    <row r="34" spans="3:11" ht="15" customHeight="1">
      <c r="C34" s="8" t="s">
        <v>42</v>
      </c>
      <c r="D34" s="8"/>
      <c r="E34" s="8"/>
      <c r="F34" s="8"/>
      <c r="G34" s="8"/>
      <c r="H34" s="8"/>
      <c r="I34" s="8"/>
      <c r="J34" s="8"/>
      <c r="K34" s="8"/>
    </row>
    <row r="35" spans="3:11" ht="15" customHeight="1">
      <c r="C35" s="8">
        <f>①使用願!I23</f>
        <v>0</v>
      </c>
      <c r="D35" s="8" t="s">
        <v>88</v>
      </c>
      <c r="E35" s="8"/>
      <c r="F35" s="8"/>
      <c r="G35" s="8"/>
      <c r="H35" s="8"/>
      <c r="I35" s="8"/>
      <c r="J35" s="8"/>
      <c r="K35" s="8"/>
    </row>
    <row r="36" spans="3:11" ht="12.95" customHeight="1">
      <c r="C36" s="46" t="s">
        <v>153</v>
      </c>
      <c r="D36" s="8"/>
      <c r="E36" s="8"/>
      <c r="F36" s="8"/>
      <c r="G36" s="8"/>
      <c r="H36" s="8"/>
      <c r="I36" s="8"/>
      <c r="J36" s="8"/>
      <c r="K36" s="8"/>
    </row>
    <row r="37" spans="3:11" ht="12.95" customHeight="1">
      <c r="C37" s="46" t="s">
        <v>154</v>
      </c>
      <c r="D37" s="8"/>
      <c r="E37" s="8"/>
      <c r="F37" s="8"/>
      <c r="G37" s="8"/>
      <c r="H37" s="8"/>
      <c r="I37" s="8"/>
      <c r="J37" s="8"/>
      <c r="K37" s="8"/>
    </row>
    <row r="38" spans="3:11" ht="12.95" customHeight="1">
      <c r="C38" s="46" t="s">
        <v>155</v>
      </c>
      <c r="D38" s="8"/>
      <c r="E38" s="8"/>
      <c r="F38" s="8"/>
      <c r="G38" s="8"/>
      <c r="H38" s="8"/>
      <c r="I38" s="8"/>
      <c r="J38" s="8"/>
      <c r="K38" s="8"/>
    </row>
    <row r="39" spans="3:11" ht="12.95" customHeight="1">
      <c r="C39" s="46" t="s">
        <v>156</v>
      </c>
      <c r="D39" s="8"/>
      <c r="E39" s="8"/>
      <c r="F39" s="8"/>
      <c r="G39" s="8"/>
      <c r="H39" s="8"/>
      <c r="I39" s="8"/>
      <c r="J39" s="8"/>
      <c r="K39" s="8"/>
    </row>
    <row r="40" spans="3:11" ht="12.95" customHeight="1">
      <c r="C40" s="46" t="s">
        <v>157</v>
      </c>
      <c r="D40" s="8"/>
      <c r="E40" s="8"/>
      <c r="F40" s="8"/>
      <c r="G40" s="8"/>
      <c r="H40" s="8"/>
      <c r="I40" s="8"/>
      <c r="J40" s="8"/>
      <c r="K40" s="8"/>
    </row>
    <row r="41" spans="3:11" ht="12.95" customHeight="1">
      <c r="C41" s="46"/>
      <c r="D41" s="8"/>
      <c r="E41" s="8"/>
      <c r="F41" s="8"/>
      <c r="G41" s="8"/>
      <c r="H41" s="8"/>
      <c r="I41" s="8"/>
      <c r="J41" s="8"/>
      <c r="K41" s="8"/>
    </row>
    <row r="42" spans="3:11">
      <c r="C42" s="8"/>
      <c r="D42" s="8"/>
      <c r="E42" s="8"/>
      <c r="F42" s="8" t="s">
        <v>46</v>
      </c>
      <c r="G42" s="8"/>
      <c r="H42" s="8"/>
      <c r="I42" s="8"/>
      <c r="J42" s="8"/>
      <c r="K42" s="8"/>
    </row>
    <row r="43" spans="3:11" ht="24.95" customHeight="1">
      <c r="C43" s="8"/>
      <c r="D43" s="8"/>
      <c r="E43" s="8"/>
      <c r="F43" s="116" t="s">
        <v>47</v>
      </c>
      <c r="G43" s="116"/>
      <c r="H43" s="116" t="s">
        <v>126</v>
      </c>
      <c r="I43" s="116"/>
      <c r="J43" s="116"/>
      <c r="K43" s="8"/>
    </row>
    <row r="44" spans="3:11" ht="32.25" customHeight="1">
      <c r="C44" s="8"/>
      <c r="D44" s="8"/>
      <c r="E44" s="8"/>
      <c r="F44" s="115" t="s">
        <v>128</v>
      </c>
      <c r="G44" s="115"/>
      <c r="H44" s="116" t="s">
        <v>127</v>
      </c>
      <c r="I44" s="116"/>
      <c r="J44" s="116"/>
      <c r="K44" s="8"/>
    </row>
    <row r="45" spans="3:11" ht="24.95" customHeight="1">
      <c r="C45" s="8"/>
      <c r="D45" s="8"/>
      <c r="E45" s="8"/>
      <c r="F45" s="117" t="s">
        <v>72</v>
      </c>
      <c r="G45" s="118"/>
      <c r="H45" s="118"/>
      <c r="I45" s="118"/>
      <c r="J45" s="119"/>
      <c r="K45" s="8"/>
    </row>
    <row r="46" spans="3:11">
      <c r="C46" s="8"/>
      <c r="D46" s="8"/>
      <c r="E46" s="8"/>
      <c r="F46" s="8"/>
      <c r="G46" s="8"/>
      <c r="H46" s="31"/>
      <c r="I46" s="31"/>
      <c r="J46" s="31"/>
      <c r="K46" s="8"/>
    </row>
    <row r="47" spans="3:11">
      <c r="C47" s="8"/>
      <c r="D47" s="8"/>
      <c r="E47" s="8"/>
      <c r="F47" s="114" t="s">
        <v>132</v>
      </c>
      <c r="G47" s="114"/>
      <c r="H47" s="48"/>
      <c r="I47" s="38" t="s">
        <v>49</v>
      </c>
      <c r="J47" s="39"/>
      <c r="K47" s="8"/>
    </row>
    <row r="48" spans="3:11">
      <c r="C48" s="8"/>
      <c r="D48" s="8"/>
      <c r="E48" s="8"/>
      <c r="F48" s="58" t="s">
        <v>144</v>
      </c>
      <c r="G48" s="47"/>
      <c r="H48" s="48"/>
      <c r="I48" s="38" t="s">
        <v>50</v>
      </c>
      <c r="J48" s="39"/>
      <c r="K48" s="8"/>
    </row>
  </sheetData>
  <mergeCells count="9">
    <mergeCell ref="I3:J3"/>
    <mergeCell ref="F47:G47"/>
    <mergeCell ref="F44:G44"/>
    <mergeCell ref="F43:G43"/>
    <mergeCell ref="H44:J44"/>
    <mergeCell ref="H43:J43"/>
    <mergeCell ref="F45:J45"/>
    <mergeCell ref="E27:F27"/>
    <mergeCell ref="G27:I27"/>
  </mergeCells>
  <phoneticPr fontId="1"/>
  <pageMargins left="0" right="0" top="0" bottom="0"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M48"/>
  <sheetViews>
    <sheetView zoomScale="115" zoomScaleNormal="115" workbookViewId="0">
      <selection activeCell="I3" sqref="I3:J3"/>
    </sheetView>
  </sheetViews>
  <sheetFormatPr defaultRowHeight="18.75"/>
  <cols>
    <col min="1" max="2" width="2.875" customWidth="1"/>
    <col min="3" max="3" width="14.375" customWidth="1"/>
    <col min="4" max="4" width="8.625" customWidth="1"/>
    <col min="5" max="5" width="17" customWidth="1"/>
    <col min="6" max="6" width="4.875" customWidth="1"/>
    <col min="7" max="7" width="11.625" customWidth="1"/>
    <col min="8" max="8" width="3.75" customWidth="1"/>
    <col min="9" max="9" width="11.625" customWidth="1"/>
    <col min="10" max="10" width="11.5" customWidth="1"/>
  </cols>
  <sheetData>
    <row r="3" spans="3:11" ht="15" customHeight="1">
      <c r="C3" s="8"/>
      <c r="D3" s="8"/>
      <c r="E3" s="8"/>
      <c r="F3" s="8"/>
      <c r="G3" s="8"/>
      <c r="H3" s="8"/>
      <c r="I3" s="113">
        <f>①使用願!L3</f>
        <v>0</v>
      </c>
      <c r="J3" s="113"/>
      <c r="K3" s="8"/>
    </row>
    <row r="4" spans="3:11" ht="15" customHeight="1">
      <c r="C4" s="8" t="s">
        <v>22</v>
      </c>
      <c r="D4" s="8"/>
      <c r="E4" s="8"/>
      <c r="F4" s="8"/>
      <c r="G4" s="8"/>
      <c r="H4" s="8"/>
      <c r="I4" s="8"/>
      <c r="J4" s="8"/>
      <c r="K4" s="8"/>
    </row>
    <row r="5" spans="3:11" ht="15" customHeight="1">
      <c r="C5" s="8" t="s">
        <v>23</v>
      </c>
      <c r="D5" s="8"/>
      <c r="E5" s="8"/>
      <c r="F5" s="8"/>
      <c r="G5" s="8"/>
      <c r="H5" s="8"/>
      <c r="I5" s="8"/>
      <c r="J5" s="8"/>
      <c r="K5" s="8"/>
    </row>
    <row r="6" spans="3:11" ht="15" customHeight="1">
      <c r="C6" s="8"/>
      <c r="D6" s="8"/>
      <c r="E6" s="61" t="s">
        <v>145</v>
      </c>
      <c r="F6" s="61"/>
      <c r="G6" s="8"/>
      <c r="H6" s="8"/>
      <c r="I6" s="8"/>
      <c r="J6" s="8"/>
      <c r="K6" s="8"/>
    </row>
    <row r="7" spans="3:11" ht="15" customHeight="1">
      <c r="C7" s="8"/>
      <c r="D7" s="8"/>
      <c r="E7" s="61" t="s">
        <v>148</v>
      </c>
      <c r="F7" s="61"/>
      <c r="G7" s="49">
        <f>①使用願!I8</f>
        <v>0</v>
      </c>
      <c r="H7" s="40"/>
      <c r="I7" s="40"/>
      <c r="J7" s="40"/>
    </row>
    <row r="8" spans="3:11" ht="15" customHeight="1">
      <c r="C8" s="8"/>
      <c r="D8" s="8"/>
      <c r="E8" s="61" t="s">
        <v>25</v>
      </c>
      <c r="F8" s="61"/>
      <c r="G8" s="40"/>
      <c r="H8" s="40"/>
      <c r="I8" s="40"/>
      <c r="J8" s="40"/>
    </row>
    <row r="9" spans="3:11" ht="15" customHeight="1">
      <c r="C9" s="8"/>
      <c r="D9" s="8"/>
      <c r="E9" s="61" t="s">
        <v>147</v>
      </c>
      <c r="F9" s="61"/>
      <c r="G9" s="40">
        <f>①使用願!I6</f>
        <v>0</v>
      </c>
      <c r="H9" s="40"/>
      <c r="I9" s="40"/>
      <c r="J9" s="40"/>
    </row>
    <row r="10" spans="3:11" ht="15" customHeight="1">
      <c r="C10" s="8"/>
      <c r="D10" s="8"/>
      <c r="E10" s="61" t="s">
        <v>146</v>
      </c>
      <c r="F10" s="61"/>
      <c r="G10" s="40">
        <f>①使用願!I7</f>
        <v>0</v>
      </c>
      <c r="H10" s="40"/>
      <c r="I10" s="40"/>
      <c r="J10" s="41" t="s">
        <v>129</v>
      </c>
    </row>
    <row r="11" spans="3:11" ht="15" customHeight="1">
      <c r="C11" s="8"/>
      <c r="D11" s="8"/>
      <c r="E11" s="61" t="s">
        <v>149</v>
      </c>
      <c r="F11" s="61"/>
      <c r="G11" s="40">
        <f>①使用願!I4</f>
        <v>0</v>
      </c>
      <c r="H11" s="40"/>
      <c r="I11" s="40"/>
      <c r="J11" s="40"/>
    </row>
    <row r="12" spans="3:11" ht="15" customHeight="1">
      <c r="C12" s="8"/>
      <c r="D12" s="8"/>
      <c r="E12" s="61" t="s">
        <v>150</v>
      </c>
      <c r="F12" s="61"/>
      <c r="G12" s="40">
        <f>①使用願!I9</f>
        <v>0</v>
      </c>
      <c r="H12" s="40"/>
      <c r="I12" s="40"/>
      <c r="J12" s="40"/>
    </row>
    <row r="13" spans="3:11" ht="15" customHeight="1">
      <c r="C13" s="8"/>
      <c r="D13" s="8"/>
      <c r="E13" s="8"/>
      <c r="G13" s="8"/>
      <c r="H13" s="8"/>
      <c r="I13" s="8"/>
      <c r="J13" s="8"/>
    </row>
    <row r="14" spans="3:11" ht="15" customHeight="1">
      <c r="C14" s="8"/>
      <c r="D14" s="8"/>
      <c r="E14" s="8"/>
      <c r="F14" s="8"/>
      <c r="G14" s="8"/>
      <c r="H14" s="8"/>
      <c r="I14" s="8"/>
      <c r="J14" s="8"/>
      <c r="K14" s="8"/>
    </row>
    <row r="15" spans="3:11" ht="15" customHeight="1">
      <c r="C15" s="8"/>
      <c r="D15" s="8"/>
      <c r="E15" s="8" t="s">
        <v>143</v>
      </c>
      <c r="F15" s="8"/>
      <c r="G15" s="8"/>
      <c r="H15" s="8"/>
      <c r="I15" s="8"/>
      <c r="J15" s="8"/>
      <c r="K15" s="8"/>
    </row>
    <row r="16" spans="3:11" ht="15" customHeight="1">
      <c r="C16" s="8"/>
      <c r="D16" s="8"/>
      <c r="E16" s="8"/>
      <c r="F16" s="8"/>
      <c r="G16" s="8"/>
      <c r="H16" s="8"/>
      <c r="I16" s="8"/>
      <c r="J16" s="8"/>
      <c r="K16" s="8"/>
    </row>
    <row r="17" spans="3:13" ht="15" customHeight="1">
      <c r="C17" s="8" t="s">
        <v>151</v>
      </c>
      <c r="E17" s="8"/>
      <c r="F17" s="8"/>
      <c r="G17" s="8"/>
      <c r="H17" s="8"/>
      <c r="I17" s="8"/>
      <c r="J17" s="8"/>
      <c r="K17" s="8"/>
    </row>
    <row r="18" spans="3:13" ht="15" customHeight="1">
      <c r="C18" s="8" t="s">
        <v>152</v>
      </c>
      <c r="E18" s="8"/>
      <c r="F18" s="8"/>
      <c r="G18" s="8"/>
      <c r="H18" s="8"/>
      <c r="I18" s="8"/>
      <c r="J18" s="8"/>
      <c r="K18" s="8"/>
    </row>
    <row r="19" spans="3:13" ht="15" customHeight="1">
      <c r="C19" s="8"/>
      <c r="D19" s="8"/>
      <c r="E19" s="8"/>
      <c r="F19" s="8" t="s">
        <v>29</v>
      </c>
      <c r="G19" s="8"/>
      <c r="H19" s="8"/>
      <c r="I19" s="8"/>
      <c r="J19" s="8"/>
      <c r="K19" s="8"/>
    </row>
    <row r="20" spans="3:13" ht="15" customHeight="1">
      <c r="C20" s="8" t="s">
        <v>30</v>
      </c>
      <c r="D20" s="8"/>
      <c r="E20" s="8"/>
      <c r="F20" s="8"/>
      <c r="G20" s="8"/>
      <c r="H20" s="8"/>
      <c r="I20" s="8"/>
      <c r="J20" s="8"/>
      <c r="K20" s="8"/>
    </row>
    <row r="21" spans="3:13" ht="15" customHeight="1">
      <c r="C21" s="8" t="s">
        <v>31</v>
      </c>
      <c r="D21" s="8" t="s">
        <v>142</v>
      </c>
      <c r="E21" s="8"/>
      <c r="F21" s="8"/>
      <c r="G21" s="8"/>
      <c r="H21" s="8"/>
      <c r="I21" s="8"/>
      <c r="J21" s="8"/>
      <c r="K21" s="8"/>
    </row>
    <row r="22" spans="3:13" ht="15" customHeight="1">
      <c r="C22" s="8" t="s">
        <v>32</v>
      </c>
      <c r="D22" s="50">
        <f>①使用願!D5</f>
        <v>0</v>
      </c>
      <c r="E22" s="8"/>
      <c r="F22" s="8"/>
      <c r="G22" s="8"/>
      <c r="H22" s="8"/>
      <c r="I22" s="8"/>
      <c r="J22" s="8"/>
      <c r="K22" s="8"/>
    </row>
    <row r="23" spans="3:13" ht="15" customHeight="1">
      <c r="C23" s="8" t="s">
        <v>141</v>
      </c>
      <c r="D23" s="42">
        <f>SUM(D28:D32)</f>
        <v>0</v>
      </c>
      <c r="E23" s="8"/>
      <c r="F23" s="8"/>
      <c r="G23" s="8"/>
      <c r="H23" s="8"/>
      <c r="I23" s="8"/>
      <c r="J23" s="8"/>
      <c r="K23" s="8"/>
    </row>
    <row r="24" spans="3:13" ht="15" customHeight="1">
      <c r="C24" s="8" t="s">
        <v>33</v>
      </c>
      <c r="D24" s="8">
        <f>①使用願!D12</f>
        <v>0</v>
      </c>
      <c r="E24" s="8"/>
      <c r="F24" s="8"/>
      <c r="G24" s="8"/>
      <c r="H24" s="8"/>
      <c r="I24" s="8"/>
      <c r="J24" s="8"/>
      <c r="K24" s="8"/>
    </row>
    <row r="25" spans="3:13" ht="15" customHeight="1">
      <c r="C25" s="8"/>
      <c r="D25" s="8" t="s">
        <v>130</v>
      </c>
      <c r="E25" s="8"/>
      <c r="F25" s="8"/>
      <c r="G25" s="8"/>
      <c r="H25" s="8"/>
      <c r="I25" s="8"/>
      <c r="J25" s="8"/>
      <c r="K25" s="8"/>
    </row>
    <row r="26" spans="3:13" ht="15" customHeight="1">
      <c r="C26" s="8" t="s">
        <v>34</v>
      </c>
      <c r="D26" s="8"/>
      <c r="E26" s="8"/>
      <c r="F26" s="8"/>
      <c r="G26" s="8"/>
      <c r="H26" s="8"/>
      <c r="I26" s="8"/>
      <c r="J26" s="8"/>
      <c r="K26" s="8"/>
    </row>
    <row r="27" spans="3:13" s="37" customFormat="1" ht="15" customHeight="1">
      <c r="C27" s="43" t="s">
        <v>35</v>
      </c>
      <c r="D27" s="43" t="s">
        <v>36</v>
      </c>
      <c r="E27" s="117" t="s">
        <v>37</v>
      </c>
      <c r="F27" s="119"/>
      <c r="G27" s="120" t="s">
        <v>38</v>
      </c>
      <c r="H27" s="120"/>
      <c r="I27" s="120"/>
      <c r="J27" s="43" t="s">
        <v>39</v>
      </c>
      <c r="K27" s="34"/>
      <c r="M27"/>
    </row>
    <row r="28" spans="3:13" ht="15" customHeight="1">
      <c r="C28" s="51">
        <f>①使用願!D14</f>
        <v>0</v>
      </c>
      <c r="D28" s="44" t="str">
        <f>IFERROR(VLOOKUP(C28,Sheet!$J$4:$L$30,3,FALSE),"")</f>
        <v/>
      </c>
      <c r="E28" s="52" t="str">
        <f>IFERROR(DATE(①使用願!E14,①使用願!G14,①使用願!I14),"")</f>
        <v/>
      </c>
      <c r="F28" s="53" t="str">
        <f>①使用願!K14</f>
        <v/>
      </c>
      <c r="G28" s="54" t="str">
        <f>IF(①使用願!L14="","",①使用願!L14)</f>
        <v/>
      </c>
      <c r="H28" s="45" t="s">
        <v>40</v>
      </c>
      <c r="I28" s="55" t="str">
        <f>IF(①使用願!M14="","",①使用願!M14)</f>
        <v/>
      </c>
      <c r="J28" s="65" t="str">
        <f>IFERROR(I28-G28,"")</f>
        <v/>
      </c>
      <c r="K28" s="8"/>
      <c r="L28" s="60"/>
    </row>
    <row r="29" spans="3:13" ht="15" customHeight="1">
      <c r="C29" s="51">
        <f>①使用願!D15</f>
        <v>0</v>
      </c>
      <c r="D29" s="44" t="str">
        <f>IFERROR(VLOOKUP(C29,Sheet!$J$4:$L$30,3,FALSE),"")</f>
        <v/>
      </c>
      <c r="E29" s="52" t="str">
        <f>IFERROR(DATE(①使用願!E15,①使用願!G15,①使用願!I15),"")</f>
        <v/>
      </c>
      <c r="F29" s="53" t="str">
        <f>①使用願!K15</f>
        <v/>
      </c>
      <c r="G29" s="54" t="str">
        <f>IF(①使用願!L15="","",①使用願!L15)</f>
        <v/>
      </c>
      <c r="H29" s="45" t="s">
        <v>40</v>
      </c>
      <c r="I29" s="55" t="str">
        <f>IF(①使用願!M15="","",①使用願!M15)</f>
        <v/>
      </c>
      <c r="J29" s="65" t="str">
        <f t="shared" ref="J29:J32" si="0">IFERROR(I29-G29,"")</f>
        <v/>
      </c>
      <c r="K29" s="8"/>
      <c r="L29" s="59"/>
    </row>
    <row r="30" spans="3:13" ht="15" customHeight="1">
      <c r="C30" s="51">
        <f>①使用願!D16</f>
        <v>0</v>
      </c>
      <c r="D30" s="44" t="str">
        <f>IFERROR(VLOOKUP(C30,Sheet!$J$4:$L$30,3,FALSE),"")</f>
        <v/>
      </c>
      <c r="E30" s="52" t="str">
        <f>IFERROR(DATE(①使用願!E16,①使用願!G16,①使用願!I16),"")</f>
        <v/>
      </c>
      <c r="F30" s="53" t="str">
        <f>①使用願!K16</f>
        <v/>
      </c>
      <c r="G30" s="54" t="str">
        <f>IF(①使用願!L16="","",①使用願!L16)</f>
        <v/>
      </c>
      <c r="H30" s="45" t="s">
        <v>40</v>
      </c>
      <c r="I30" s="55" t="str">
        <f>IF(①使用願!M16="","",①使用願!M16)</f>
        <v/>
      </c>
      <c r="J30" s="65" t="str">
        <f t="shared" si="0"/>
        <v/>
      </c>
      <c r="K30" s="8"/>
      <c r="L30" s="59"/>
    </row>
    <row r="31" spans="3:13" ht="15" customHeight="1">
      <c r="C31" s="62">
        <f>①使用願!D17</f>
        <v>0</v>
      </c>
      <c r="D31" s="44" t="str">
        <f>IFERROR(VLOOKUP(C31,Sheet!$J$4:$L$30,3,FALSE),"")</f>
        <v/>
      </c>
      <c r="E31" s="52" t="str">
        <f>IFERROR(DATE(①使用願!E17,①使用願!G17,①使用願!I17),"")</f>
        <v/>
      </c>
      <c r="F31" s="53" t="str">
        <f>①使用願!K17</f>
        <v/>
      </c>
      <c r="G31" s="54" t="str">
        <f>IF(①使用願!L17="","",①使用願!L17)</f>
        <v/>
      </c>
      <c r="H31" s="45" t="s">
        <v>40</v>
      </c>
      <c r="I31" s="55" t="str">
        <f>IF(①使用願!M17="","",①使用願!M17)</f>
        <v/>
      </c>
      <c r="J31" s="65" t="str">
        <f t="shared" si="0"/>
        <v/>
      </c>
      <c r="K31" s="8"/>
      <c r="L31" s="59"/>
    </row>
    <row r="32" spans="3:13" ht="15" customHeight="1">
      <c r="C32" s="62">
        <f>①使用願!D18</f>
        <v>0</v>
      </c>
      <c r="D32" s="44" t="str">
        <f>IFERROR(VLOOKUP(C32,Sheet!$J$4:$L$30,3,FALSE),"")</f>
        <v/>
      </c>
      <c r="E32" s="52" t="str">
        <f>IFERROR(DATE(①使用願!E18,①使用願!G18,①使用願!I18),"")</f>
        <v/>
      </c>
      <c r="F32" s="53" t="str">
        <f>①使用願!K18</f>
        <v/>
      </c>
      <c r="G32" s="54" t="str">
        <f>IF(①使用願!L18="","",①使用願!L18)</f>
        <v/>
      </c>
      <c r="H32" s="45" t="s">
        <v>40</v>
      </c>
      <c r="I32" s="55" t="str">
        <f>IF(①使用願!M18="","",①使用願!M18)</f>
        <v/>
      </c>
      <c r="J32" s="65" t="str">
        <f t="shared" si="0"/>
        <v/>
      </c>
      <c r="K32" s="8"/>
      <c r="L32" s="59"/>
    </row>
    <row r="33" spans="3:11" ht="15" customHeight="1">
      <c r="C33" s="8"/>
      <c r="D33" s="42"/>
      <c r="E33" s="8" t="s">
        <v>131</v>
      </c>
      <c r="F33" s="8"/>
      <c r="G33" s="8"/>
      <c r="H33" s="8"/>
      <c r="I33" s="8"/>
      <c r="J33" s="8"/>
      <c r="K33" s="8"/>
    </row>
    <row r="34" spans="3:11" ht="15" customHeight="1">
      <c r="C34" s="8" t="s">
        <v>42</v>
      </c>
      <c r="D34" s="8"/>
      <c r="E34" s="8"/>
      <c r="F34" s="8"/>
      <c r="G34" s="8"/>
      <c r="H34" s="8"/>
      <c r="I34" s="8"/>
      <c r="J34" s="8"/>
      <c r="K34" s="8"/>
    </row>
    <row r="35" spans="3:11" ht="15" customHeight="1">
      <c r="C35" s="8">
        <f>①使用願!I23</f>
        <v>0</v>
      </c>
      <c r="D35" s="8" t="s">
        <v>88</v>
      </c>
      <c r="E35" s="8"/>
      <c r="F35" s="8"/>
      <c r="G35" s="8"/>
      <c r="H35" s="8"/>
      <c r="I35" s="8"/>
      <c r="J35" s="8"/>
      <c r="K35" s="8"/>
    </row>
    <row r="36" spans="3:11" ht="12.95" customHeight="1">
      <c r="C36" s="46" t="s">
        <v>153</v>
      </c>
      <c r="D36" s="8"/>
      <c r="E36" s="8"/>
      <c r="F36" s="8"/>
      <c r="G36" s="8"/>
      <c r="H36" s="8"/>
      <c r="I36" s="8"/>
      <c r="J36" s="8"/>
      <c r="K36" s="8"/>
    </row>
    <row r="37" spans="3:11" ht="12.95" customHeight="1">
      <c r="C37" s="46" t="s">
        <v>154</v>
      </c>
      <c r="D37" s="8"/>
      <c r="E37" s="8"/>
      <c r="F37" s="8"/>
      <c r="G37" s="8"/>
      <c r="H37" s="8"/>
      <c r="I37" s="8"/>
      <c r="J37" s="8"/>
      <c r="K37" s="8"/>
    </row>
    <row r="38" spans="3:11" ht="12.95" customHeight="1">
      <c r="C38" s="46" t="s">
        <v>155</v>
      </c>
      <c r="D38" s="8"/>
      <c r="E38" s="8"/>
      <c r="F38" s="8"/>
      <c r="G38" s="8"/>
      <c r="H38" s="8"/>
      <c r="I38" s="8"/>
      <c r="J38" s="8"/>
      <c r="K38" s="8"/>
    </row>
    <row r="39" spans="3:11" ht="12.95" customHeight="1">
      <c r="C39" s="46" t="s">
        <v>156</v>
      </c>
      <c r="D39" s="8"/>
      <c r="E39" s="8"/>
      <c r="F39" s="8"/>
      <c r="G39" s="8"/>
      <c r="H39" s="8"/>
      <c r="I39" s="8"/>
      <c r="J39" s="8"/>
      <c r="K39" s="8"/>
    </row>
    <row r="40" spans="3:11" ht="12.95" customHeight="1">
      <c r="C40" s="46" t="s">
        <v>157</v>
      </c>
      <c r="D40" s="8"/>
      <c r="E40" s="8"/>
      <c r="F40" s="8"/>
      <c r="G40" s="8"/>
      <c r="H40" s="8"/>
      <c r="I40" s="8"/>
      <c r="J40" s="8"/>
      <c r="K40" s="8"/>
    </row>
    <row r="41" spans="3:11" ht="12.95" customHeight="1">
      <c r="C41" s="46"/>
      <c r="D41" s="8"/>
      <c r="E41" s="8"/>
      <c r="F41" s="8"/>
      <c r="G41" s="8"/>
      <c r="H41" s="8"/>
      <c r="I41" s="8"/>
      <c r="J41" s="8"/>
      <c r="K41" s="8"/>
    </row>
    <row r="42" spans="3:11">
      <c r="C42" s="8"/>
      <c r="D42" s="8"/>
      <c r="E42" s="8"/>
      <c r="F42" s="8" t="s">
        <v>46</v>
      </c>
      <c r="G42" s="8"/>
      <c r="H42" s="8"/>
      <c r="I42" s="8"/>
      <c r="J42" s="8"/>
      <c r="K42" s="8"/>
    </row>
    <row r="43" spans="3:11" ht="24.95" customHeight="1">
      <c r="C43" s="8"/>
      <c r="D43" s="8"/>
      <c r="E43" s="8"/>
      <c r="F43" s="116" t="s">
        <v>47</v>
      </c>
      <c r="G43" s="116"/>
      <c r="H43" s="116" t="s">
        <v>126</v>
      </c>
      <c r="I43" s="116"/>
      <c r="J43" s="116"/>
      <c r="K43" s="8"/>
    </row>
    <row r="44" spans="3:11" ht="32.25" customHeight="1">
      <c r="C44" s="8"/>
      <c r="D44" s="8"/>
      <c r="E44" s="8"/>
      <c r="F44" s="115" t="s">
        <v>128</v>
      </c>
      <c r="G44" s="115"/>
      <c r="H44" s="116" t="s">
        <v>127</v>
      </c>
      <c r="I44" s="116"/>
      <c r="J44" s="116"/>
      <c r="K44" s="8"/>
    </row>
    <row r="45" spans="3:11" ht="24.95" customHeight="1">
      <c r="C45" s="8"/>
      <c r="D45" s="8"/>
      <c r="E45" s="8"/>
      <c r="F45" s="117" t="s">
        <v>72</v>
      </c>
      <c r="G45" s="118"/>
      <c r="H45" s="118"/>
      <c r="I45" s="118"/>
      <c r="J45" s="119"/>
      <c r="K45" s="8"/>
    </row>
    <row r="46" spans="3:11">
      <c r="C46" s="8"/>
      <c r="D46" s="8"/>
      <c r="E46" s="8"/>
      <c r="F46" s="8"/>
      <c r="G46" s="8"/>
      <c r="H46" s="31"/>
      <c r="I46" s="31"/>
      <c r="J46" s="31"/>
      <c r="K46" s="8"/>
    </row>
    <row r="47" spans="3:11">
      <c r="C47" s="8"/>
      <c r="D47" s="8"/>
      <c r="E47" s="8"/>
      <c r="F47" s="114" t="s">
        <v>132</v>
      </c>
      <c r="G47" s="114"/>
      <c r="H47" s="48"/>
      <c r="I47" s="38" t="s">
        <v>49</v>
      </c>
      <c r="J47" s="39"/>
      <c r="K47" s="8"/>
    </row>
    <row r="48" spans="3:11">
      <c r="C48" s="8"/>
      <c r="D48" s="8"/>
      <c r="E48" s="8"/>
      <c r="F48" s="58" t="s">
        <v>144</v>
      </c>
      <c r="G48" s="47"/>
      <c r="H48" s="48"/>
      <c r="I48" s="38" t="s">
        <v>50</v>
      </c>
      <c r="J48" s="39"/>
      <c r="K48" s="8"/>
    </row>
  </sheetData>
  <mergeCells count="9">
    <mergeCell ref="F45:J45"/>
    <mergeCell ref="F47:G47"/>
    <mergeCell ref="I3:J3"/>
    <mergeCell ref="E27:F27"/>
    <mergeCell ref="G27:I27"/>
    <mergeCell ref="F43:G43"/>
    <mergeCell ref="H43:J43"/>
    <mergeCell ref="F44:G44"/>
    <mergeCell ref="H44:J44"/>
  </mergeCells>
  <phoneticPr fontId="1"/>
  <pageMargins left="0" right="0" top="0" bottom="0"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5"/>
  <sheetViews>
    <sheetView workbookViewId="0"/>
  </sheetViews>
  <sheetFormatPr defaultRowHeight="18.75"/>
  <sheetData>
    <row r="1" spans="1:1">
      <c r="A1" t="s">
        <v>51</v>
      </c>
    </row>
    <row r="2" spans="1:1">
      <c r="A2" s="13">
        <v>44470</v>
      </c>
    </row>
    <row r="3" spans="1:1">
      <c r="A3" t="s">
        <v>22</v>
      </c>
    </row>
    <row r="4" spans="1:1">
      <c r="A4" t="s">
        <v>52</v>
      </c>
    </row>
    <row r="5" spans="1:1">
      <c r="A5" t="s">
        <v>24</v>
      </c>
    </row>
    <row r="6" spans="1:1">
      <c r="A6" t="s">
        <v>73</v>
      </c>
    </row>
    <row r="7" spans="1:1">
      <c r="A7" t="s">
        <v>74</v>
      </c>
    </row>
    <row r="8" spans="1:1">
      <c r="A8" t="s">
        <v>71</v>
      </c>
    </row>
    <row r="9" spans="1:1">
      <c r="A9" t="s">
        <v>26</v>
      </c>
    </row>
    <row r="10" spans="1:1">
      <c r="A10" t="s">
        <v>75</v>
      </c>
    </row>
    <row r="11" spans="1:1">
      <c r="A11" t="s">
        <v>76</v>
      </c>
    </row>
    <row r="13" spans="1:1">
      <c r="A13" t="s">
        <v>27</v>
      </c>
    </row>
    <row r="15" spans="1:1">
      <c r="A15" t="s">
        <v>28</v>
      </c>
    </row>
    <row r="16" spans="1:1">
      <c r="A16" t="s">
        <v>29</v>
      </c>
    </row>
    <row r="17" spans="1:8">
      <c r="A17" t="s">
        <v>30</v>
      </c>
    </row>
    <row r="18" spans="1:8">
      <c r="A18" t="s">
        <v>77</v>
      </c>
    </row>
    <row r="19" spans="1:8">
      <c r="A19" t="s">
        <v>78</v>
      </c>
    </row>
    <row r="20" spans="1:8">
      <c r="A20" t="s">
        <v>79</v>
      </c>
    </row>
    <row r="21" spans="1:8">
      <c r="A21" t="s">
        <v>80</v>
      </c>
    </row>
    <row r="22" spans="1:8">
      <c r="A22" t="s">
        <v>81</v>
      </c>
    </row>
    <row r="23" spans="1:8">
      <c r="A23" t="s">
        <v>34</v>
      </c>
    </row>
    <row r="24" spans="1:8">
      <c r="A24" t="s">
        <v>53</v>
      </c>
      <c r="B24" t="s">
        <v>54</v>
      </c>
      <c r="C24" t="s">
        <v>55</v>
      </c>
      <c r="E24" t="s">
        <v>56</v>
      </c>
      <c r="F24" t="s">
        <v>40</v>
      </c>
      <c r="G24" s="11">
        <v>0.70833333333333337</v>
      </c>
      <c r="H24" t="s">
        <v>57</v>
      </c>
    </row>
    <row r="29" spans="1:8">
      <c r="A29" t="s">
        <v>41</v>
      </c>
    </row>
    <row r="30" spans="1:8">
      <c r="A30" t="s">
        <v>42</v>
      </c>
    </row>
    <row r="31" spans="1:8">
      <c r="A31" t="s">
        <v>82</v>
      </c>
    </row>
    <row r="33" spans="1:3">
      <c r="A33" t="s">
        <v>43</v>
      </c>
    </row>
    <row r="34" spans="1:3">
      <c r="A34" t="s">
        <v>44</v>
      </c>
    </row>
    <row r="35" spans="1:3">
      <c r="A35" t="s">
        <v>45</v>
      </c>
    </row>
    <row r="38" spans="1:3">
      <c r="A38" t="s">
        <v>46</v>
      </c>
    </row>
    <row r="39" spans="1:3">
      <c r="A39" t="s">
        <v>47</v>
      </c>
      <c r="B39" t="s">
        <v>58</v>
      </c>
    </row>
    <row r="40" spans="1:3">
      <c r="A40" t="s">
        <v>48</v>
      </c>
      <c r="B40" t="s">
        <v>59</v>
      </c>
    </row>
    <row r="41" spans="1:3">
      <c r="A41" t="s">
        <v>83</v>
      </c>
    </row>
    <row r="43" spans="1:3">
      <c r="A43" t="s">
        <v>60</v>
      </c>
      <c r="C43" t="s">
        <v>62</v>
      </c>
    </row>
    <row r="44" spans="1:3">
      <c r="A44" t="s">
        <v>61</v>
      </c>
      <c r="C44" t="s">
        <v>63</v>
      </c>
    </row>
    <row r="51" spans="1:1">
      <c r="A51" t="s">
        <v>64</v>
      </c>
    </row>
    <row r="52" spans="1:1">
      <c r="A52" s="13">
        <v>44470</v>
      </c>
    </row>
    <row r="53" spans="1:1">
      <c r="A53" t="s">
        <v>22</v>
      </c>
    </row>
    <row r="54" spans="1:1">
      <c r="A54" t="s">
        <v>52</v>
      </c>
    </row>
    <row r="55" spans="1:1">
      <c r="A55" t="s">
        <v>24</v>
      </c>
    </row>
    <row r="56" spans="1:1">
      <c r="A56" t="s">
        <v>73</v>
      </c>
    </row>
    <row r="57" spans="1:1">
      <c r="A57" t="s">
        <v>74</v>
      </c>
    </row>
    <row r="58" spans="1:1">
      <c r="A58" t="s">
        <v>71</v>
      </c>
    </row>
    <row r="59" spans="1:1">
      <c r="A59" t="s">
        <v>26</v>
      </c>
    </row>
    <row r="60" spans="1:1">
      <c r="A60" t="s">
        <v>84</v>
      </c>
    </row>
    <row r="61" spans="1:1">
      <c r="A61" t="s">
        <v>76</v>
      </c>
    </row>
    <row r="63" spans="1:1">
      <c r="A63" t="s">
        <v>27</v>
      </c>
    </row>
    <row r="65" spans="1:8">
      <c r="A65" t="s">
        <v>28</v>
      </c>
    </row>
    <row r="66" spans="1:8">
      <c r="A66" t="s">
        <v>29</v>
      </c>
    </row>
    <row r="67" spans="1:8">
      <c r="A67" t="s">
        <v>30</v>
      </c>
    </row>
    <row r="68" spans="1:8">
      <c r="A68" t="s">
        <v>77</v>
      </c>
    </row>
    <row r="69" spans="1:8">
      <c r="A69" t="s">
        <v>85</v>
      </c>
    </row>
    <row r="70" spans="1:8">
      <c r="A70" t="s">
        <v>86</v>
      </c>
    </row>
    <row r="71" spans="1:8">
      <c r="A71" t="s">
        <v>80</v>
      </c>
    </row>
    <row r="72" spans="1:8">
      <c r="A72" t="s">
        <v>81</v>
      </c>
    </row>
    <row r="73" spans="1:8">
      <c r="A73" t="s">
        <v>34</v>
      </c>
    </row>
    <row r="74" spans="1:8">
      <c r="A74" t="s">
        <v>35</v>
      </c>
      <c r="B74" t="s">
        <v>65</v>
      </c>
      <c r="C74" t="s">
        <v>37</v>
      </c>
      <c r="E74" t="s">
        <v>38</v>
      </c>
      <c r="H74" t="s">
        <v>39</v>
      </c>
    </row>
    <row r="75" spans="1:8">
      <c r="A75" t="s">
        <v>66</v>
      </c>
      <c r="B75" t="s">
        <v>67</v>
      </c>
      <c r="C75" t="s">
        <v>68</v>
      </c>
      <c r="E75" t="s">
        <v>56</v>
      </c>
      <c r="F75" t="s">
        <v>40</v>
      </c>
      <c r="G75" s="11">
        <v>0.70833333333333337</v>
      </c>
      <c r="H75" t="s">
        <v>69</v>
      </c>
    </row>
    <row r="80" spans="1:8">
      <c r="A80" t="s">
        <v>41</v>
      </c>
    </row>
    <row r="81" spans="1:3">
      <c r="A81" t="s">
        <v>42</v>
      </c>
    </row>
    <row r="82" spans="1:3">
      <c r="A82" t="s">
        <v>87</v>
      </c>
    </row>
    <row r="84" spans="1:3">
      <c r="A84" t="s">
        <v>43</v>
      </c>
    </row>
    <row r="85" spans="1:3">
      <c r="A85" t="s">
        <v>44</v>
      </c>
    </row>
    <row r="86" spans="1:3">
      <c r="A86" t="s">
        <v>45</v>
      </c>
    </row>
    <row r="88" spans="1:3">
      <c r="A88" t="s">
        <v>70</v>
      </c>
    </row>
    <row r="89" spans="1:3">
      <c r="A89" t="s">
        <v>46</v>
      </c>
    </row>
    <row r="90" spans="1:3">
      <c r="A90" t="s">
        <v>47</v>
      </c>
    </row>
    <row r="91" spans="1:3">
      <c r="A91" t="s">
        <v>48</v>
      </c>
    </row>
    <row r="92" spans="1:3">
      <c r="A92" t="s">
        <v>72</v>
      </c>
    </row>
    <row r="94" spans="1:3">
      <c r="A94" t="s">
        <v>60</v>
      </c>
      <c r="C94" t="s">
        <v>62</v>
      </c>
    </row>
    <row r="95" spans="1:3">
      <c r="A95" t="s">
        <v>61</v>
      </c>
      <c r="C95" t="s">
        <v>63</v>
      </c>
    </row>
  </sheetData>
  <sheetProtection algorithmName="SHA-512" hashValue="WO7zxM21lZzFgOWNojDFh7zhNvMZJ3RoE53u0XE12R64b31qU6NJOcR8jxDU6kTo3FBxXcy9Z9/++oCLcrbIkQ==" saltValue="24yF1/+XCVmGuVWuo6ktVA==" spinCount="100000" sheet="1" objects="1" scenarios="1"/>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L35"/>
  <sheetViews>
    <sheetView workbookViewId="0">
      <selection activeCell="L24" sqref="L24"/>
    </sheetView>
  </sheetViews>
  <sheetFormatPr defaultRowHeight="18.75"/>
  <cols>
    <col min="10" max="10" width="15" customWidth="1"/>
  </cols>
  <sheetData>
    <row r="3" spans="1:12">
      <c r="A3" t="s">
        <v>123</v>
      </c>
      <c r="B3" t="s">
        <v>8</v>
      </c>
      <c r="C3">
        <v>2023</v>
      </c>
      <c r="D3">
        <v>1</v>
      </c>
      <c r="E3">
        <v>1</v>
      </c>
      <c r="F3" t="s">
        <v>15</v>
      </c>
      <c r="G3" s="11">
        <v>0.33333333333333331</v>
      </c>
      <c r="H3" s="11">
        <v>0.375</v>
      </c>
      <c r="J3" t="s">
        <v>94</v>
      </c>
      <c r="K3" t="s">
        <v>95</v>
      </c>
      <c r="L3" t="s">
        <v>159</v>
      </c>
    </row>
    <row r="4" spans="1:12">
      <c r="B4" t="s">
        <v>9</v>
      </c>
      <c r="D4">
        <v>2</v>
      </c>
      <c r="E4">
        <v>2</v>
      </c>
      <c r="F4" t="s">
        <v>14</v>
      </c>
      <c r="G4" s="11">
        <v>0.35416666666666669</v>
      </c>
      <c r="H4" s="11">
        <v>0.39583333333333331</v>
      </c>
      <c r="J4" t="s">
        <v>109</v>
      </c>
      <c r="K4" s="36">
        <v>3500</v>
      </c>
      <c r="L4">
        <v>63</v>
      </c>
    </row>
    <row r="5" spans="1:12">
      <c r="B5" t="s">
        <v>10</v>
      </c>
      <c r="D5">
        <v>3</v>
      </c>
      <c r="E5">
        <v>3</v>
      </c>
      <c r="F5" t="s">
        <v>16</v>
      </c>
      <c r="G5" s="11">
        <v>0.375</v>
      </c>
      <c r="H5" s="11">
        <v>0.41666666666666702</v>
      </c>
      <c r="J5" t="s">
        <v>110</v>
      </c>
      <c r="K5" s="36">
        <v>3200</v>
      </c>
      <c r="L5">
        <v>58</v>
      </c>
    </row>
    <row r="6" spans="1:12">
      <c r="D6">
        <v>4</v>
      </c>
      <c r="E6">
        <v>4</v>
      </c>
      <c r="F6" t="s">
        <v>17</v>
      </c>
      <c r="G6" s="11">
        <v>0.39583333333333298</v>
      </c>
      <c r="H6" s="11">
        <v>0.4375</v>
      </c>
      <c r="J6" t="s">
        <v>111</v>
      </c>
      <c r="K6" s="36">
        <v>3500</v>
      </c>
      <c r="L6">
        <v>63</v>
      </c>
    </row>
    <row r="7" spans="1:12">
      <c r="D7">
        <v>5</v>
      </c>
      <c r="E7">
        <v>5</v>
      </c>
      <c r="F7" t="s">
        <v>18</v>
      </c>
      <c r="G7" s="11">
        <v>0.41666666666666702</v>
      </c>
      <c r="H7" s="11">
        <v>0.45833333333333298</v>
      </c>
      <c r="J7" t="s">
        <v>112</v>
      </c>
      <c r="K7" s="36">
        <v>6200</v>
      </c>
      <c r="L7">
        <v>113</v>
      </c>
    </row>
    <row r="8" spans="1:12">
      <c r="D8">
        <v>6</v>
      </c>
      <c r="E8">
        <v>6</v>
      </c>
      <c r="F8" t="s">
        <v>19</v>
      </c>
      <c r="G8" s="11">
        <v>0.4375</v>
      </c>
      <c r="H8" s="11">
        <v>0.47916666666666702</v>
      </c>
      <c r="J8" t="s">
        <v>113</v>
      </c>
      <c r="K8" s="36">
        <v>7100</v>
      </c>
      <c r="L8">
        <v>129</v>
      </c>
    </row>
    <row r="9" spans="1:12">
      <c r="A9" t="s">
        <v>90</v>
      </c>
      <c r="B9" t="s">
        <v>124</v>
      </c>
      <c r="D9">
        <v>7</v>
      </c>
      <c r="E9">
        <v>7</v>
      </c>
      <c r="F9" t="s">
        <v>20</v>
      </c>
      <c r="G9" s="11">
        <v>0.45833333333333298</v>
      </c>
      <c r="H9" s="11">
        <v>0.5</v>
      </c>
      <c r="J9" t="s">
        <v>114</v>
      </c>
      <c r="K9" s="36">
        <v>6800</v>
      </c>
      <c r="L9">
        <v>123</v>
      </c>
    </row>
    <row r="10" spans="1:12">
      <c r="D10">
        <v>8</v>
      </c>
      <c r="E10">
        <v>8</v>
      </c>
      <c r="G10" s="11">
        <v>0.47916666666666702</v>
      </c>
      <c r="H10" s="11">
        <v>0.52083333333333304</v>
      </c>
      <c r="J10" t="s">
        <v>115</v>
      </c>
      <c r="K10" s="36">
        <v>5300</v>
      </c>
      <c r="L10">
        <v>97</v>
      </c>
    </row>
    <row r="11" spans="1:12">
      <c r="D11">
        <v>9</v>
      </c>
      <c r="E11">
        <v>9</v>
      </c>
      <c r="G11" s="11">
        <v>0.5</v>
      </c>
      <c r="H11" s="11">
        <v>0.54166666666666696</v>
      </c>
      <c r="J11" t="s">
        <v>116</v>
      </c>
      <c r="K11" s="36">
        <v>15000</v>
      </c>
      <c r="L11">
        <v>272</v>
      </c>
    </row>
    <row r="12" spans="1:12">
      <c r="B12" t="s">
        <v>125</v>
      </c>
      <c r="D12">
        <v>10</v>
      </c>
      <c r="E12">
        <v>10</v>
      </c>
      <c r="G12" s="11">
        <v>0.52083333333333304</v>
      </c>
      <c r="H12" s="11">
        <v>0.5625</v>
      </c>
      <c r="J12" t="s">
        <v>117</v>
      </c>
      <c r="K12" s="36">
        <v>2500</v>
      </c>
      <c r="L12">
        <v>46</v>
      </c>
    </row>
    <row r="13" spans="1:12">
      <c r="D13">
        <v>11</v>
      </c>
      <c r="E13">
        <v>11</v>
      </c>
      <c r="G13" s="11">
        <v>0.54166666666666696</v>
      </c>
      <c r="H13" s="11">
        <v>0.58333333333333304</v>
      </c>
      <c r="J13" t="s">
        <v>182</v>
      </c>
      <c r="K13" s="36">
        <v>2600</v>
      </c>
      <c r="L13">
        <v>47</v>
      </c>
    </row>
    <row r="14" spans="1:12">
      <c r="D14">
        <v>12</v>
      </c>
      <c r="E14">
        <v>12</v>
      </c>
      <c r="G14" s="11">
        <v>0.5625</v>
      </c>
      <c r="H14" s="11">
        <v>0.60416666666666596</v>
      </c>
      <c r="J14" t="s">
        <v>183</v>
      </c>
      <c r="K14" s="36">
        <v>3800</v>
      </c>
      <c r="L14">
        <v>69</v>
      </c>
    </row>
    <row r="15" spans="1:12">
      <c r="E15">
        <v>13</v>
      </c>
      <c r="G15" s="11">
        <v>0.58333333333333304</v>
      </c>
      <c r="H15" s="11">
        <v>0.625</v>
      </c>
      <c r="J15" t="s">
        <v>184</v>
      </c>
      <c r="K15" s="36">
        <v>1300</v>
      </c>
      <c r="L15">
        <v>23</v>
      </c>
    </row>
    <row r="16" spans="1:12">
      <c r="E16">
        <v>14</v>
      </c>
      <c r="G16" s="11">
        <v>0.60416666666666696</v>
      </c>
      <c r="H16" s="11">
        <v>0.64583333333333304</v>
      </c>
      <c r="J16" t="s">
        <v>185</v>
      </c>
      <c r="K16" s="36">
        <v>1300</v>
      </c>
      <c r="L16">
        <v>23</v>
      </c>
    </row>
    <row r="17" spans="5:12">
      <c r="E17">
        <v>15</v>
      </c>
      <c r="G17" s="11">
        <v>0.625</v>
      </c>
      <c r="H17" s="11">
        <v>0.66666666666666596</v>
      </c>
      <c r="J17" t="s">
        <v>186</v>
      </c>
      <c r="K17" s="36">
        <v>1300</v>
      </c>
      <c r="L17">
        <v>23</v>
      </c>
    </row>
    <row r="18" spans="5:12">
      <c r="E18">
        <v>16</v>
      </c>
      <c r="G18" s="11">
        <v>0.64583333333333404</v>
      </c>
      <c r="H18" s="11">
        <v>0.6875</v>
      </c>
      <c r="J18" t="s">
        <v>187</v>
      </c>
      <c r="K18" s="36">
        <v>1300</v>
      </c>
      <c r="L18">
        <v>23</v>
      </c>
    </row>
    <row r="19" spans="5:12">
      <c r="E19">
        <v>17</v>
      </c>
      <c r="G19" s="11">
        <v>0.66666666666666696</v>
      </c>
      <c r="H19" s="11">
        <v>0.70833333333333304</v>
      </c>
      <c r="J19" t="s">
        <v>188</v>
      </c>
      <c r="K19" s="36">
        <v>1300</v>
      </c>
      <c r="L19">
        <v>23</v>
      </c>
    </row>
    <row r="20" spans="5:12">
      <c r="E20">
        <v>18</v>
      </c>
      <c r="G20" s="11">
        <v>0.6875</v>
      </c>
      <c r="H20" s="11">
        <v>0.72916666666666596</v>
      </c>
      <c r="J20" t="s">
        <v>118</v>
      </c>
      <c r="K20" s="36">
        <v>1300</v>
      </c>
      <c r="L20">
        <v>23</v>
      </c>
    </row>
    <row r="21" spans="5:12">
      <c r="E21">
        <v>19</v>
      </c>
      <c r="G21" s="11">
        <v>0.70833333333333404</v>
      </c>
      <c r="H21" s="11">
        <v>0.75</v>
      </c>
      <c r="J21" t="s">
        <v>119</v>
      </c>
      <c r="K21" s="36">
        <v>1000</v>
      </c>
      <c r="L21">
        <v>19</v>
      </c>
    </row>
    <row r="22" spans="5:12">
      <c r="E22">
        <v>20</v>
      </c>
      <c r="G22" s="11">
        <v>0.72916666666666696</v>
      </c>
      <c r="H22" s="11">
        <v>0.77083333333333304</v>
      </c>
      <c r="J22" t="s">
        <v>120</v>
      </c>
      <c r="K22" s="36">
        <v>1300</v>
      </c>
      <c r="L22">
        <v>23</v>
      </c>
    </row>
    <row r="23" spans="5:12">
      <c r="E23">
        <v>21</v>
      </c>
      <c r="G23" s="11">
        <v>0.75</v>
      </c>
      <c r="H23" s="11">
        <v>0.79166666666666596</v>
      </c>
      <c r="J23" t="s">
        <v>121</v>
      </c>
      <c r="K23" s="36">
        <v>1300</v>
      </c>
      <c r="L23">
        <v>23</v>
      </c>
    </row>
    <row r="24" spans="5:12">
      <c r="E24">
        <v>22</v>
      </c>
      <c r="G24" s="11">
        <v>0.77083333333333404</v>
      </c>
      <c r="H24" s="11">
        <v>0.8125</v>
      </c>
      <c r="K24" s="36"/>
    </row>
    <row r="25" spans="5:12">
      <c r="E25">
        <v>23</v>
      </c>
      <c r="G25" s="11">
        <v>0.79166666666666696</v>
      </c>
      <c r="H25" s="11">
        <v>0.83333333333333304</v>
      </c>
      <c r="K25" s="36"/>
    </row>
    <row r="26" spans="5:12">
      <c r="E26">
        <v>24</v>
      </c>
      <c r="G26" s="11">
        <v>0.812500000000001</v>
      </c>
      <c r="H26" s="11">
        <v>0.85416666666666596</v>
      </c>
      <c r="K26" s="36"/>
    </row>
    <row r="27" spans="5:12">
      <c r="E27">
        <v>25</v>
      </c>
      <c r="G27" s="11">
        <v>0.83333333333333404</v>
      </c>
      <c r="H27" s="11">
        <v>0.875</v>
      </c>
      <c r="K27" s="36"/>
    </row>
    <row r="28" spans="5:12">
      <c r="E28">
        <v>26</v>
      </c>
      <c r="G28" s="11">
        <v>0.85416666666666696</v>
      </c>
      <c r="H28" s="11">
        <v>0.89583333333333304</v>
      </c>
      <c r="K28" s="36"/>
    </row>
    <row r="29" spans="5:12">
      <c r="E29">
        <v>27</v>
      </c>
      <c r="G29" s="11">
        <v>0.875000000000001</v>
      </c>
      <c r="H29" s="11">
        <v>0.91666666666666596</v>
      </c>
      <c r="K29" s="36"/>
    </row>
    <row r="30" spans="5:12">
      <c r="E30">
        <v>28</v>
      </c>
      <c r="G30" s="11">
        <v>0.89583333333333404</v>
      </c>
      <c r="H30" s="11">
        <v>0.9375</v>
      </c>
      <c r="K30" s="36"/>
    </row>
    <row r="31" spans="5:12">
      <c r="E31">
        <v>29</v>
      </c>
      <c r="G31" s="11">
        <v>0.91666666666666696</v>
      </c>
      <c r="H31" s="11">
        <v>0.95833333333333304</v>
      </c>
    </row>
    <row r="32" spans="5:12">
      <c r="E32">
        <v>30</v>
      </c>
      <c r="G32" s="11"/>
      <c r="H32" s="11"/>
    </row>
    <row r="33" spans="5:8">
      <c r="E33">
        <v>31</v>
      </c>
      <c r="G33" s="11"/>
      <c r="H33" s="11"/>
    </row>
    <row r="34" spans="5:8">
      <c r="G34" s="11"/>
      <c r="H34" s="11"/>
    </row>
    <row r="35" spans="5:8">
      <c r="G35" s="11"/>
      <c r="H35" s="11"/>
    </row>
  </sheetData>
  <sheetProtection algorithmName="SHA-512" hashValue="/PX611e+ioprY5baeoPHuuRxywZze/ywtBb4zShgogmLDucooRzkMKe5mUgZNBlyEtojnyQdREpB1Zr5W295Bg==" saltValue="OkGC6DOQw6CN3bnMt/Fbdw==" spinCount="100000" sheet="1" objects="1" scenarios="1"/>
  <sortState xmlns:xlrd2="http://schemas.microsoft.com/office/spreadsheetml/2017/richdata2" ref="J4:L30">
    <sortCondition ref="J4:J30"/>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①使用願</vt:lpstr>
      <vt:lpstr>②‐1　短期財産貸付申込書</vt:lpstr>
      <vt:lpstr>②‐2財産貸付申込書 (※月を跨ぐ申請時に分けて申請ください)</vt:lpstr>
      <vt:lpstr>サンプル</vt:lpstr>
      <vt:lpstr>Sheet</vt:lpstr>
      <vt:lpstr>①使用願!Print_Area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五位野　光</dc:creator>
  <cp:lastModifiedBy>山谷　未保</cp:lastModifiedBy>
  <cp:lastPrinted>2025-03-14T04:37:10Z</cp:lastPrinted>
  <dcterms:created xsi:type="dcterms:W3CDTF">2020-02-14T02:52:27Z</dcterms:created>
  <dcterms:modified xsi:type="dcterms:W3CDTF">2025-03-14T04:58:50Z</dcterms:modified>
</cp:coreProperties>
</file>